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5-2024\"/>
    </mc:Choice>
  </mc:AlternateContent>
  <bookViews>
    <workbookView xWindow="0" yWindow="0" windowWidth="28800" windowHeight="12135" activeTab="1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0" l="1"/>
  <c r="C20" i="7"/>
  <c r="E15" i="10"/>
  <c r="E26" i="10"/>
  <c r="E10" i="10"/>
  <c r="E36" i="10" s="1"/>
  <c r="E22" i="10"/>
  <c r="C18" i="7"/>
  <c r="C21" i="7" s="1"/>
  <c r="C15" i="7"/>
  <c r="C13" i="7"/>
  <c r="E31" i="10"/>
  <c r="E14" i="10"/>
  <c r="E30" i="10"/>
  <c r="E29" i="10"/>
  <c r="E17" i="10"/>
  <c r="E18" i="10"/>
  <c r="E16" i="10"/>
  <c r="E8" i="10"/>
</calcChain>
</file>

<file path=xl/sharedStrings.xml><?xml version="1.0" encoding="utf-8"?>
<sst xmlns="http://schemas.openxmlformats.org/spreadsheetml/2006/main" count="192" uniqueCount="109">
  <si>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</si>
  <si>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</si>
  <si>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</si>
  <si>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</si>
  <si>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</si>
  <si>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</si>
  <si>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</si>
  <si>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</si>
  <si>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</si>
  <si>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</si>
  <si>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</si>
  <si>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</si>
  <si>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</si>
  <si>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</si>
  <si>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</si>
  <si>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</si>
  <si>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</si>
  <si>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</si>
  <si>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</si>
  <si>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</si>
  <si>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</si>
  <si>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</si>
  <si>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</si>
  <si>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</si>
  <si>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</si>
  <si>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</si>
  <si>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</si>
  <si>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</si>
  <si>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SPLITSKO DALMATINSKA ŽUPANIJA</t>
  </si>
  <si>
    <t>Zagreb</t>
  </si>
  <si>
    <t>3211, SLUŽBENA PUTOVANJA</t>
  </si>
  <si>
    <t>Hrvatski telekom d.d.</t>
  </si>
  <si>
    <t>Telemach Hrvatska d.o.o.</t>
  </si>
  <si>
    <t>Konzum plus d.o.o.</t>
  </si>
  <si>
    <t>Jelsa</t>
  </si>
  <si>
    <t>Hrvatska pošta d.d.</t>
  </si>
  <si>
    <t>Velika Gorica</t>
  </si>
  <si>
    <t>Hvar</t>
  </si>
  <si>
    <t>Stari Grad</t>
  </si>
  <si>
    <t>Hep elektra d.o.o.</t>
  </si>
  <si>
    <t>Tommy d.o.o.</t>
  </si>
  <si>
    <t>3299, OSTALI NESPOMENUTI RASHODI POSLOVANJA</t>
  </si>
  <si>
    <t>62226620908</t>
  </si>
  <si>
    <t>00278260010</t>
  </si>
  <si>
    <t>43965974818</t>
  </si>
  <si>
    <t>3223, ENERGIJA</t>
  </si>
  <si>
    <t>3238, RAČUNALNE USLUGE</t>
  </si>
  <si>
    <t>70133616033</t>
  </si>
  <si>
    <t>81793146560</t>
  </si>
  <si>
    <t>87311810356</t>
  </si>
  <si>
    <t>Taxi Stari Grad</t>
  </si>
  <si>
    <t>donacije</t>
  </si>
  <si>
    <t>12911 BOLOVANJE NA TERET HZZO-a</t>
  </si>
  <si>
    <t>3234, KOMUNALNE USLUGE</t>
  </si>
  <si>
    <t>Hvarski vodovod</t>
  </si>
  <si>
    <t>96577868636</t>
  </si>
  <si>
    <t>Financijska agencija</t>
  </si>
  <si>
    <t>85821130368</t>
  </si>
  <si>
    <t>Tramax d.o.o.</t>
  </si>
  <si>
    <t>21270210680</t>
  </si>
  <si>
    <t>00064440073</t>
  </si>
  <si>
    <t>3121, OSTALI RASHODI ZA ZAPOSLENE</t>
  </si>
  <si>
    <t>Laurus obrt za proizvodnju</t>
  </si>
  <si>
    <t>27897052078</t>
  </si>
  <si>
    <t>3239, OSTALE USLUGE</t>
  </si>
  <si>
    <t xml:space="preserve">Razdoblje: svibanj 2024. godine </t>
  </si>
  <si>
    <t xml:space="preserve">višak pomoći </t>
  </si>
  <si>
    <t>3225, SITAN INVENTAR</t>
  </si>
  <si>
    <t>Tiflotehna d.o.o.</t>
  </si>
  <si>
    <t>Komunalno Hvar, d.o.o.</t>
  </si>
  <si>
    <t>857724396887</t>
  </si>
  <si>
    <t>Opstanak d.o.o.</t>
  </si>
  <si>
    <t>65655698625</t>
  </si>
  <si>
    <t>3232, USLUGE TEKUĆEG ODRŽAVANJA</t>
  </si>
  <si>
    <t>Poslovni edukator, d.o.o.</t>
  </si>
  <si>
    <t>45065170578</t>
  </si>
  <si>
    <t>Kaštel Sućurac</t>
  </si>
  <si>
    <t>3213, STRUČNO USAVRŠAVANJE ZAPOSLENIKA</t>
  </si>
  <si>
    <t>Agram life osiguranje d.d.,</t>
  </si>
  <si>
    <t>18742666873</t>
  </si>
  <si>
    <t>3236, ZDRAVSTVENE USLUGE</t>
  </si>
  <si>
    <t>Armadura d.o.o.,</t>
  </si>
  <si>
    <t>09461343189</t>
  </si>
  <si>
    <t>3224, MATERIJAL I DIJELOVI ZA TEKUĆE ODRŽAVANJE</t>
  </si>
  <si>
    <t>In Rebus d.o.o.</t>
  </si>
  <si>
    <t>91591564577</t>
  </si>
  <si>
    <t>Naklada Kosinj d.o.o.</t>
  </si>
  <si>
    <t>26853748349</t>
  </si>
  <si>
    <t>Udruga hrvatskih srednjoškolskih ravnatelja</t>
  </si>
  <si>
    <t>75780877581</t>
  </si>
  <si>
    <t>Leprinka d.o.o.</t>
  </si>
  <si>
    <t>27332507825</t>
  </si>
  <si>
    <t>Ičići</t>
  </si>
  <si>
    <t>Odvodnja Hvar d.o.o.</t>
  </si>
  <si>
    <t>80799090950</t>
  </si>
  <si>
    <t>Grad Hvar</t>
  </si>
  <si>
    <t>Mikro graf art</t>
  </si>
  <si>
    <t>Ljubljana</t>
  </si>
  <si>
    <t>Hrvatska udruga učeničkih zadruga</t>
  </si>
  <si>
    <t>Europlaneta d.o.o.</t>
  </si>
  <si>
    <t>50266021670</t>
  </si>
  <si>
    <t>3225, SITAN INVENTAR -donacije</t>
  </si>
  <si>
    <t>Nirs d.o.o.</t>
  </si>
  <si>
    <t>10703265961</t>
  </si>
  <si>
    <t>45052309127</t>
  </si>
  <si>
    <t>SI38285134</t>
  </si>
  <si>
    <t>66233067989</t>
  </si>
  <si>
    <t>01250166084</t>
  </si>
  <si>
    <t>3295,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</si>
</sst>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topLeftCell="A28" workbookViewId="0">
      <selection activeCell="E36" sqref="E36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30"/>
      <c r="C1" s="30"/>
      <c r="D1" s="30"/>
      <c r="E1" s="30"/>
      <c r="F1" s="30"/>
      <c r="G1" s="30"/>
      <c r="H1" s="1"/>
    </row>
    <row r="2" spans="2:8" ht="18" customHeight="1" x14ac:dyDescent="0.25">
      <c r="B2" s="33" t="s">
        <v>16</v>
      </c>
      <c r="C2" s="33"/>
      <c r="D2" s="33"/>
      <c r="E2" s="33"/>
      <c r="F2" s="33"/>
      <c r="G2" s="33"/>
      <c r="H2" s="2"/>
    </row>
    <row r="3" spans="2:8" ht="34.9" customHeight="1" x14ac:dyDescent="0.25">
      <c r="B3" s="31"/>
      <c r="C3" s="36" t="s">
        <v>22</v>
      </c>
      <c r="D3" s="36"/>
      <c r="E3" s="36"/>
      <c r="F3" s="31"/>
      <c r="G3" s="31"/>
      <c r="H3" s="1"/>
    </row>
    <row r="4" spans="2:8" x14ac:dyDescent="0.25">
      <c r="B4" s="34" t="s">
        <v>65</v>
      </c>
      <c r="C4" s="35"/>
      <c r="D4" s="35"/>
      <c r="E4" s="35"/>
      <c r="F4" s="35"/>
      <c r="G4" s="35"/>
    </row>
    <row r="5" spans="2:8" ht="18" x14ac:dyDescent="0.25">
      <c r="B5" s="32" t="s">
        <v>3</v>
      </c>
      <c r="C5" s="31"/>
      <c r="D5" s="31"/>
      <c r="E5" s="31"/>
      <c r="F5" s="31"/>
      <c r="G5" s="31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24</v>
      </c>
      <c r="C8" s="18" t="s">
        <v>25</v>
      </c>
      <c r="D8" s="17" t="s">
        <v>26</v>
      </c>
      <c r="E8" s="17">
        <f>186.75+1.66</f>
        <v>188.41</v>
      </c>
      <c r="F8" s="16" t="s">
        <v>27</v>
      </c>
      <c r="G8" s="13" t="s">
        <v>13</v>
      </c>
    </row>
    <row r="9" spans="2:8" ht="30" customHeight="1" x14ac:dyDescent="0.25">
      <c r="B9" s="11" t="s">
        <v>68</v>
      </c>
      <c r="C9" s="18" t="s">
        <v>106</v>
      </c>
      <c r="D9" s="17" t="s">
        <v>29</v>
      </c>
      <c r="E9" s="17">
        <v>296.79000000000002</v>
      </c>
      <c r="F9" s="16" t="s">
        <v>27</v>
      </c>
      <c r="G9" s="12" t="s">
        <v>64</v>
      </c>
    </row>
    <row r="10" spans="2:8" ht="28.15" customHeight="1" x14ac:dyDescent="0.25">
      <c r="B10" s="11" t="s">
        <v>69</v>
      </c>
      <c r="C10" s="18" t="s">
        <v>70</v>
      </c>
      <c r="D10" s="17" t="s">
        <v>37</v>
      </c>
      <c r="E10" s="17">
        <f>174.21+12+12</f>
        <v>198.21</v>
      </c>
      <c r="F10" s="16" t="s">
        <v>27</v>
      </c>
      <c r="G10" s="14" t="s">
        <v>53</v>
      </c>
    </row>
    <row r="11" spans="2:8" ht="28.15" customHeight="1" x14ac:dyDescent="0.25">
      <c r="B11" s="11" t="s">
        <v>50</v>
      </c>
      <c r="C11" s="18" t="s">
        <v>60</v>
      </c>
      <c r="D11" s="17" t="s">
        <v>38</v>
      </c>
      <c r="E11" s="17">
        <f>134.9+380+102.6+18</f>
        <v>635.5</v>
      </c>
      <c r="F11" s="16" t="s">
        <v>27</v>
      </c>
      <c r="G11" s="14" t="s">
        <v>41</v>
      </c>
    </row>
    <row r="12" spans="2:8" ht="28.15" customHeight="1" x14ac:dyDescent="0.25">
      <c r="B12" s="11" t="s">
        <v>99</v>
      </c>
      <c r="C12" s="18" t="s">
        <v>100</v>
      </c>
      <c r="D12" s="17" t="s">
        <v>97</v>
      </c>
      <c r="E12" s="17">
        <v>126.27</v>
      </c>
      <c r="F12" s="16" t="s">
        <v>27</v>
      </c>
      <c r="G12" s="14" t="s">
        <v>101</v>
      </c>
    </row>
    <row r="13" spans="2:8" ht="28.15" customHeight="1" x14ac:dyDescent="0.25">
      <c r="B13" s="11" t="s">
        <v>102</v>
      </c>
      <c r="C13" s="18" t="s">
        <v>103</v>
      </c>
      <c r="D13" s="17" t="s">
        <v>26</v>
      </c>
      <c r="E13" s="17">
        <v>323.75</v>
      </c>
      <c r="F13" s="16" t="s">
        <v>27</v>
      </c>
      <c r="G13" s="14" t="s">
        <v>101</v>
      </c>
    </row>
    <row r="14" spans="2:8" ht="28.15" customHeight="1" x14ac:dyDescent="0.25">
      <c r="B14" s="11" t="s">
        <v>39</v>
      </c>
      <c r="C14" s="18" t="s">
        <v>44</v>
      </c>
      <c r="D14" s="17" t="s">
        <v>29</v>
      </c>
      <c r="E14" s="17">
        <f>328.07+608.17</f>
        <v>936.24</v>
      </c>
      <c r="F14" s="16" t="s">
        <v>27</v>
      </c>
      <c r="G14" s="14" t="s">
        <v>45</v>
      </c>
    </row>
    <row r="15" spans="2:8" ht="28.15" customHeight="1" x14ac:dyDescent="0.25">
      <c r="B15" s="11" t="s">
        <v>54</v>
      </c>
      <c r="C15" s="18" t="s">
        <v>55</v>
      </c>
      <c r="D15" s="17" t="s">
        <v>34</v>
      </c>
      <c r="E15" s="17">
        <f>56.37+2.99+104.07</f>
        <v>163.43</v>
      </c>
      <c r="F15" s="16" t="s">
        <v>27</v>
      </c>
      <c r="G15" s="14" t="s">
        <v>53</v>
      </c>
    </row>
    <row r="16" spans="2:8" ht="28.15" customHeight="1" x14ac:dyDescent="0.25">
      <c r="B16" s="11" t="s">
        <v>62</v>
      </c>
      <c r="C16" s="18" t="s">
        <v>63</v>
      </c>
      <c r="D16" s="17" t="s">
        <v>34</v>
      </c>
      <c r="E16" s="17">
        <f>25</f>
        <v>25</v>
      </c>
      <c r="F16" s="16" t="s">
        <v>27</v>
      </c>
      <c r="G16" s="14" t="s">
        <v>11</v>
      </c>
    </row>
    <row r="17" spans="2:7" ht="28.15" customHeight="1" x14ac:dyDescent="0.25">
      <c r="B17" s="11" t="s">
        <v>56</v>
      </c>
      <c r="C17" s="18" t="s">
        <v>57</v>
      </c>
      <c r="D17" s="17" t="s">
        <v>29</v>
      </c>
      <c r="E17" s="17">
        <f>1.66</f>
        <v>1.66</v>
      </c>
      <c r="F17" s="16" t="s">
        <v>27</v>
      </c>
      <c r="G17" s="14" t="s">
        <v>46</v>
      </c>
    </row>
    <row r="18" spans="2:7" ht="28.15" customHeight="1" x14ac:dyDescent="0.25">
      <c r="B18" s="11" t="s">
        <v>35</v>
      </c>
      <c r="C18" s="18" t="s">
        <v>49</v>
      </c>
      <c r="D18" s="17" t="s">
        <v>36</v>
      </c>
      <c r="E18" s="17">
        <f>8.66</f>
        <v>8.66</v>
      </c>
      <c r="F18" s="16" t="s">
        <v>27</v>
      </c>
      <c r="G18" s="14" t="s">
        <v>12</v>
      </c>
    </row>
    <row r="19" spans="2:7" ht="28.15" customHeight="1" x14ac:dyDescent="0.25">
      <c r="B19" s="11" t="s">
        <v>84</v>
      </c>
      <c r="C19" s="18" t="s">
        <v>85</v>
      </c>
      <c r="D19" s="17" t="s">
        <v>29</v>
      </c>
      <c r="E19" s="17">
        <v>130.65</v>
      </c>
      <c r="F19" s="16" t="s">
        <v>27</v>
      </c>
      <c r="G19" s="14" t="s">
        <v>46</v>
      </c>
    </row>
    <row r="20" spans="2:7" ht="28.15" customHeight="1" x14ac:dyDescent="0.25">
      <c r="B20" s="11" t="s">
        <v>31</v>
      </c>
      <c r="C20" s="18" t="s">
        <v>48</v>
      </c>
      <c r="D20" s="17" t="s">
        <v>29</v>
      </c>
      <c r="E20" s="17">
        <v>251.63</v>
      </c>
      <c r="F20" s="16" t="s">
        <v>27</v>
      </c>
      <c r="G20" s="14" t="s">
        <v>12</v>
      </c>
    </row>
    <row r="21" spans="2:7" ht="28.15" customHeight="1" x14ac:dyDescent="0.25">
      <c r="B21" s="11" t="s">
        <v>32</v>
      </c>
      <c r="C21" s="18" t="s">
        <v>47</v>
      </c>
      <c r="D21" s="17" t="s">
        <v>29</v>
      </c>
      <c r="E21" s="17">
        <v>148.68</v>
      </c>
      <c r="F21" s="16" t="s">
        <v>27</v>
      </c>
      <c r="G21" s="14" t="s">
        <v>12</v>
      </c>
    </row>
    <row r="22" spans="2:7" ht="28.15" customHeight="1" x14ac:dyDescent="0.25">
      <c r="B22" s="11" t="s">
        <v>33</v>
      </c>
      <c r="C22" s="18" t="s">
        <v>42</v>
      </c>
      <c r="D22" s="17" t="s">
        <v>29</v>
      </c>
      <c r="E22" s="17">
        <f>29.69+95.57+16.42+29.88+28.78+18.67+19.78+16.1+15.13+64.7+10.7</f>
        <v>345.41999999999996</v>
      </c>
      <c r="F22" s="16" t="s">
        <v>27</v>
      </c>
      <c r="G22" s="14" t="s">
        <v>11</v>
      </c>
    </row>
    <row r="23" spans="2:7" ht="28.15" customHeight="1" x14ac:dyDescent="0.25">
      <c r="B23" s="11" t="s">
        <v>58</v>
      </c>
      <c r="C23" s="18" t="s">
        <v>59</v>
      </c>
      <c r="D23" s="17" t="s">
        <v>26</v>
      </c>
      <c r="E23" s="17">
        <v>290.24</v>
      </c>
      <c r="F23" s="16" t="s">
        <v>27</v>
      </c>
      <c r="G23" s="14" t="s">
        <v>11</v>
      </c>
    </row>
    <row r="24" spans="2:7" ht="28.15" customHeight="1" x14ac:dyDescent="0.25">
      <c r="B24" s="11" t="s">
        <v>71</v>
      </c>
      <c r="C24" s="18" t="s">
        <v>72</v>
      </c>
      <c r="D24" s="17" t="s">
        <v>26</v>
      </c>
      <c r="E24" s="17">
        <v>98.19</v>
      </c>
      <c r="F24" s="16" t="s">
        <v>27</v>
      </c>
      <c r="G24" s="14" t="s">
        <v>73</v>
      </c>
    </row>
    <row r="25" spans="2:7" ht="28.15" customHeight="1" x14ac:dyDescent="0.25">
      <c r="B25" s="11" t="s">
        <v>78</v>
      </c>
      <c r="C25" s="18" t="s">
        <v>79</v>
      </c>
      <c r="D25" s="17" t="s">
        <v>29</v>
      </c>
      <c r="E25" s="17">
        <v>3185.4</v>
      </c>
      <c r="F25" s="16" t="s">
        <v>27</v>
      </c>
      <c r="G25" s="14" t="s">
        <v>80</v>
      </c>
    </row>
    <row r="26" spans="2:7" ht="28.15" customHeight="1" x14ac:dyDescent="0.25">
      <c r="B26" s="11" t="s">
        <v>40</v>
      </c>
      <c r="C26" s="18" t="s">
        <v>43</v>
      </c>
      <c r="D26" s="17" t="s">
        <v>26</v>
      </c>
      <c r="E26" s="17">
        <f>26.69+27.62+22.67+28.82+20.65+36.06+21.65+21.92+32.55+28+26.19+23.28+15.49+30.14+37.78+18.18+10.34+3.36+4.6+10.68+2.37+4.99+6.09+11.96</f>
        <v>472.08</v>
      </c>
      <c r="F26" s="16" t="s">
        <v>27</v>
      </c>
      <c r="G26" s="14" t="s">
        <v>11</v>
      </c>
    </row>
    <row r="27" spans="2:7" ht="28.15" customHeight="1" x14ac:dyDescent="0.25">
      <c r="B27" s="11" t="s">
        <v>81</v>
      </c>
      <c r="C27" s="18" t="s">
        <v>82</v>
      </c>
      <c r="D27" s="17" t="s">
        <v>34</v>
      </c>
      <c r="E27" s="17">
        <v>226.63</v>
      </c>
      <c r="F27" s="16" t="s">
        <v>27</v>
      </c>
      <c r="G27" s="14" t="s">
        <v>83</v>
      </c>
    </row>
    <row r="28" spans="2:7" ht="28.15" customHeight="1" x14ac:dyDescent="0.25">
      <c r="B28" s="11" t="s">
        <v>86</v>
      </c>
      <c r="C28" s="18" t="s">
        <v>87</v>
      </c>
      <c r="D28" s="17" t="s">
        <v>29</v>
      </c>
      <c r="E28" s="17">
        <v>30.66</v>
      </c>
      <c r="F28" s="16" t="s">
        <v>27</v>
      </c>
      <c r="G28" s="14" t="s">
        <v>11</v>
      </c>
    </row>
    <row r="29" spans="2:7" ht="28.15" customHeight="1" x14ac:dyDescent="0.25">
      <c r="B29" s="11" t="s">
        <v>90</v>
      </c>
      <c r="C29" s="18" t="s">
        <v>91</v>
      </c>
      <c r="D29" s="17" t="s">
        <v>92</v>
      </c>
      <c r="E29" s="17">
        <f>33.75+66.25</f>
        <v>100</v>
      </c>
      <c r="F29" s="16" t="s">
        <v>27</v>
      </c>
      <c r="G29" s="14" t="s">
        <v>46</v>
      </c>
    </row>
    <row r="30" spans="2:7" ht="28.15" customHeight="1" x14ac:dyDescent="0.25">
      <c r="B30" s="11" t="s">
        <v>93</v>
      </c>
      <c r="C30" s="18" t="s">
        <v>94</v>
      </c>
      <c r="D30" s="17" t="s">
        <v>37</v>
      </c>
      <c r="E30" s="17">
        <f>1.5+22.4</f>
        <v>23.9</v>
      </c>
      <c r="F30" s="16" t="s">
        <v>27</v>
      </c>
      <c r="G30" s="14" t="s">
        <v>53</v>
      </c>
    </row>
    <row r="31" spans="2:7" ht="28.15" customHeight="1" x14ac:dyDescent="0.25">
      <c r="B31" s="11" t="s">
        <v>95</v>
      </c>
      <c r="C31" s="18" t="s">
        <v>107</v>
      </c>
      <c r="D31" s="17" t="s">
        <v>37</v>
      </c>
      <c r="E31" s="17">
        <f>129.21</f>
        <v>129.21</v>
      </c>
      <c r="F31" s="16" t="s">
        <v>27</v>
      </c>
      <c r="G31" s="14" t="s">
        <v>53</v>
      </c>
    </row>
    <row r="32" spans="2:7" ht="28.15" customHeight="1" x14ac:dyDescent="0.25">
      <c r="B32" s="11" t="s">
        <v>88</v>
      </c>
      <c r="C32" s="18" t="s">
        <v>89</v>
      </c>
      <c r="D32" s="17" t="s">
        <v>29</v>
      </c>
      <c r="E32" s="17">
        <v>50</v>
      </c>
      <c r="F32" s="16" t="s">
        <v>27</v>
      </c>
      <c r="G32" s="14" t="s">
        <v>77</v>
      </c>
    </row>
    <row r="33" spans="2:8" ht="28.15" customHeight="1" x14ac:dyDescent="0.25">
      <c r="B33" s="11" t="s">
        <v>96</v>
      </c>
      <c r="C33" s="18" t="s">
        <v>105</v>
      </c>
      <c r="D33" s="17" t="s">
        <v>97</v>
      </c>
      <c r="E33" s="17">
        <v>220</v>
      </c>
      <c r="F33" s="16" t="s">
        <v>27</v>
      </c>
      <c r="G33" s="14" t="s">
        <v>41</v>
      </c>
    </row>
    <row r="34" spans="2:8" ht="28.15" customHeight="1" x14ac:dyDescent="0.25">
      <c r="B34" s="11" t="s">
        <v>98</v>
      </c>
      <c r="C34" s="18" t="s">
        <v>104</v>
      </c>
      <c r="D34" s="17" t="s">
        <v>29</v>
      </c>
      <c r="E34" s="17">
        <v>25</v>
      </c>
      <c r="F34" s="16" t="s">
        <v>27</v>
      </c>
      <c r="G34" s="14" t="s">
        <v>41</v>
      </c>
    </row>
    <row r="35" spans="2:8" ht="28.15" customHeight="1" x14ac:dyDescent="0.25">
      <c r="B35" s="11" t="s">
        <v>74</v>
      </c>
      <c r="C35" s="18" t="s">
        <v>75</v>
      </c>
      <c r="D35" s="17" t="s">
        <v>76</v>
      </c>
      <c r="E35" s="17">
        <v>94.05</v>
      </c>
      <c r="F35" s="16" t="s">
        <v>27</v>
      </c>
      <c r="G35" s="14" t="s">
        <v>77</v>
      </c>
    </row>
    <row r="36" spans="2:8" s="29" customFormat="1" ht="38.25" customHeight="1" x14ac:dyDescent="0.25">
      <c r="B36" s="24" t="s">
        <v>23</v>
      </c>
      <c r="C36" s="25"/>
      <c r="D36" s="26"/>
      <c r="E36" s="26">
        <f>SUM(E8:E35)</f>
        <v>8725.659999999998</v>
      </c>
      <c r="F36" s="27"/>
      <c r="G36" s="28"/>
      <c r="H36" s="2"/>
    </row>
    <row r="37" spans="2:8" x14ac:dyDescent="0.25">
      <c r="B37" s="6"/>
      <c r="C37" s="7"/>
      <c r="D37" s="7"/>
      <c r="E37" s="7" t="s">
        <v>14</v>
      </c>
      <c r="F37" s="7"/>
      <c r="G37" s="10"/>
    </row>
    <row r="39" spans="2:8" x14ac:dyDescent="0.25">
      <c r="B39" t="s">
        <v>8</v>
      </c>
    </row>
    <row r="40" spans="2:8" x14ac:dyDescent="0.25">
      <c r="B40" t="s">
        <v>15</v>
      </c>
    </row>
    <row r="41" spans="2:8" x14ac:dyDescent="0.25">
      <c r="B41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topLeftCell="A7" workbookViewId="0">
      <selection activeCell="C13" sqref="C13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30"/>
      <c r="C1" s="30"/>
      <c r="D1" s="30"/>
      <c r="E1" s="1"/>
    </row>
    <row r="2" spans="2:8" ht="18" customHeight="1" x14ac:dyDescent="0.25">
      <c r="B2" s="33" t="s">
        <v>16</v>
      </c>
      <c r="C2" s="33"/>
      <c r="D2" s="33"/>
      <c r="E2" s="2"/>
    </row>
    <row r="3" spans="2:8" x14ac:dyDescent="0.25">
      <c r="B3" s="36" t="s">
        <v>22</v>
      </c>
      <c r="C3" s="36"/>
      <c r="D3" s="36"/>
      <c r="E3" s="1"/>
    </row>
    <row r="4" spans="2:8" x14ac:dyDescent="0.25">
      <c r="B4" s="34" t="s">
        <v>65</v>
      </c>
      <c r="C4" s="35"/>
      <c r="D4" s="35"/>
    </row>
    <row r="5" spans="2:8" ht="18" x14ac:dyDescent="0.25">
      <c r="B5" s="32" t="s">
        <v>5</v>
      </c>
      <c r="C5" s="31"/>
      <c r="D5" s="31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28</v>
      </c>
      <c r="C8" s="8">
        <v>894.74</v>
      </c>
      <c r="D8" s="21" t="s">
        <v>19</v>
      </c>
      <c r="H8" s="15"/>
    </row>
    <row r="9" spans="2:8" ht="30" customHeight="1" x14ac:dyDescent="0.25">
      <c r="B9" s="9" t="s">
        <v>28</v>
      </c>
      <c r="C9" s="8">
        <v>167.28</v>
      </c>
      <c r="D9" s="21" t="s">
        <v>61</v>
      </c>
      <c r="H9" s="15"/>
    </row>
    <row r="10" spans="2:8" ht="30" customHeight="1" x14ac:dyDescent="0.25">
      <c r="B10" s="9" t="s">
        <v>28</v>
      </c>
      <c r="C10" s="8">
        <v>147.63</v>
      </c>
      <c r="D10" s="21" t="s">
        <v>20</v>
      </c>
      <c r="H10" s="15"/>
    </row>
    <row r="11" spans="2:8" ht="30" customHeight="1" x14ac:dyDescent="0.25">
      <c r="B11" s="9" t="s">
        <v>28</v>
      </c>
      <c r="C11" s="8">
        <v>143</v>
      </c>
      <c r="D11" s="21" t="s">
        <v>21</v>
      </c>
      <c r="H11" s="15"/>
    </row>
    <row r="12" spans="2:8" ht="30" customHeight="1" x14ac:dyDescent="0.25">
      <c r="B12" s="9" t="s">
        <v>18</v>
      </c>
      <c r="C12" s="8">
        <v>138624.12</v>
      </c>
      <c r="D12" s="19" t="s">
        <v>19</v>
      </c>
      <c r="H12" s="15"/>
    </row>
    <row r="13" spans="2:8" ht="30" customHeight="1" x14ac:dyDescent="0.25">
      <c r="B13" s="9" t="s">
        <v>18</v>
      </c>
      <c r="C13" s="8">
        <f>22872.97+61.88</f>
        <v>22934.850000000002</v>
      </c>
      <c r="D13" s="20" t="s">
        <v>20</v>
      </c>
      <c r="H13" s="15"/>
    </row>
    <row r="14" spans="2:8" ht="30" customHeight="1" x14ac:dyDescent="0.25">
      <c r="B14" s="9" t="s">
        <v>18</v>
      </c>
      <c r="C14" s="8">
        <v>830.87</v>
      </c>
      <c r="D14" s="20" t="s">
        <v>52</v>
      </c>
      <c r="H14" s="15"/>
    </row>
    <row r="15" spans="2:8" ht="30" customHeight="1" x14ac:dyDescent="0.25">
      <c r="B15" s="9" t="s">
        <v>18</v>
      </c>
      <c r="C15" s="8">
        <f>600+882.88+375</f>
        <v>1857.88</v>
      </c>
      <c r="D15" s="20" t="s">
        <v>61</v>
      </c>
      <c r="H15" s="15"/>
    </row>
    <row r="16" spans="2:8" ht="30" customHeight="1" x14ac:dyDescent="0.25">
      <c r="B16" s="9" t="s">
        <v>18</v>
      </c>
      <c r="C16" s="8">
        <v>336</v>
      </c>
      <c r="D16" s="20" t="s">
        <v>108</v>
      </c>
      <c r="H16" s="15"/>
    </row>
    <row r="17" spans="2:8" ht="30" customHeight="1" x14ac:dyDescent="0.25">
      <c r="B17" s="9" t="s">
        <v>28</v>
      </c>
      <c r="C17" s="8">
        <v>4337.42</v>
      </c>
      <c r="D17" s="20" t="s">
        <v>21</v>
      </c>
      <c r="H17" s="15"/>
    </row>
    <row r="18" spans="2:8" ht="30" customHeight="1" x14ac:dyDescent="0.25">
      <c r="B18" s="9" t="s">
        <v>28</v>
      </c>
      <c r="C18" s="8">
        <f>35.84+168.04+30+30+28.16+60+36.5+50.69+36.5+51.84</f>
        <v>527.57000000000005</v>
      </c>
      <c r="D18" s="20" t="s">
        <v>30</v>
      </c>
      <c r="H18" s="15"/>
    </row>
    <row r="19" spans="2:8" ht="30" customHeight="1" x14ac:dyDescent="0.25">
      <c r="B19" s="9" t="s">
        <v>66</v>
      </c>
      <c r="C19" s="8">
        <v>1199.46</v>
      </c>
      <c r="D19" s="13" t="s">
        <v>67</v>
      </c>
      <c r="H19" s="15"/>
    </row>
    <row r="20" spans="2:8" ht="30" customHeight="1" x14ac:dyDescent="0.25">
      <c r="B20" s="9" t="s">
        <v>51</v>
      </c>
      <c r="C20" s="8">
        <f>5.84+5.84+270+270+270+214.42</f>
        <v>1036.1000000000001</v>
      </c>
      <c r="D20" s="13" t="s">
        <v>41</v>
      </c>
      <c r="H20" s="15"/>
    </row>
    <row r="21" spans="2:8" ht="30" customHeight="1" x14ac:dyDescent="0.25">
      <c r="B21" s="9" t="s">
        <v>23</v>
      </c>
      <c r="C21" s="22">
        <f>SUM(C8:C20)</f>
        <v>173036.92</v>
      </c>
      <c r="D21" s="20"/>
      <c r="H21" s="15"/>
    </row>
    <row r="22" spans="2:8" x14ac:dyDescent="0.25">
      <c r="B22" s="23"/>
      <c r="C22" s="23"/>
      <c r="D22" s="23"/>
    </row>
    <row r="23" spans="2:8" x14ac:dyDescent="0.25">
      <c r="B23" t="s">
        <v>8</v>
      </c>
    </row>
    <row r="24" spans="2:8" x14ac:dyDescent="0.25">
      <c r="B24" t="s">
        <v>15</v>
      </c>
    </row>
    <row r="25" spans="2:8" x14ac:dyDescent="0.25">
      <c r="B25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2024-02-13T12:57:17Z</cp:lastPrinted>
  <dcterms:created xsi:type="dcterms:W3CDTF">2022-08-12T12:51:27Z</dcterms:created>
  <dcterms:modified xsi:type="dcterms:W3CDTF">2024-06-17T15:13:15Z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