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oji Dokumenti_1\financijski izvještaji 2024\godišnji izvještaj\financijski izvještaj godišn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F309" i="9"/>
  <c r="B309" i="9"/>
  <c r="F308" i="9"/>
  <c r="H307" i="9"/>
  <c r="E307" i="9" s="1"/>
  <c r="G307" i="9"/>
  <c r="F307" i="9"/>
  <c r="H306" i="9"/>
  <c r="G306" i="9"/>
  <c r="E306" i="9" s="1"/>
  <c r="B306" i="9" s="1"/>
  <c r="F306" i="9"/>
  <c r="H305" i="9"/>
  <c r="G305" i="9"/>
  <c r="E305" i="9" s="1"/>
  <c r="F305" i="9"/>
  <c r="B305" i="9"/>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E297" i="9" s="1"/>
  <c r="G297" i="9"/>
  <c r="F297" i="9"/>
  <c r="B297" i="9"/>
  <c r="H296" i="9"/>
  <c r="G296" i="9"/>
  <c r="F296" i="9"/>
  <c r="E296" i="9"/>
  <c r="B296" i="9" s="1"/>
  <c r="H295" i="9"/>
  <c r="G295" i="9"/>
  <c r="E295" i="9" s="1"/>
  <c r="B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E287" i="9" s="1"/>
  <c r="F287" i="9"/>
  <c r="H286" i="9"/>
  <c r="G286" i="9"/>
  <c r="F286" i="9"/>
  <c r="F285" i="9"/>
  <c r="H284" i="9"/>
  <c r="E284" i="9" s="1"/>
  <c r="B284" i="9" s="1"/>
  <c r="G284" i="9"/>
  <c r="F284" i="9"/>
  <c r="H283" i="9"/>
  <c r="E283" i="9" s="1"/>
  <c r="B283" i="9" s="1"/>
  <c r="G283" i="9"/>
  <c r="F283" i="9"/>
  <c r="H282" i="9"/>
  <c r="G282" i="9"/>
  <c r="E282" i="9" s="1"/>
  <c r="F282"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L250" i="9"/>
  <c r="E250" i="9"/>
  <c r="M249" i="9"/>
  <c r="L249" i="9"/>
  <c r="F249" i="9" s="1"/>
  <c r="E249" i="9"/>
  <c r="B249" i="9" s="1"/>
  <c r="M248" i="9"/>
  <c r="L248" i="9"/>
  <c r="F248" i="9"/>
  <c r="B248" i="9" s="1"/>
  <c r="E248" i="9"/>
  <c r="M247" i="9"/>
  <c r="L247" i="9"/>
  <c r="F247" i="9" s="1"/>
  <c r="E247" i="9"/>
  <c r="M246" i="9"/>
  <c r="L246" i="9"/>
  <c r="E246" i="9"/>
  <c r="M245" i="9"/>
  <c r="L245" i="9"/>
  <c r="F245" i="9" s="1"/>
  <c r="E245" i="9"/>
  <c r="B245" i="9" s="1"/>
  <c r="M244" i="9"/>
  <c r="L244" i="9"/>
  <c r="F244" i="9"/>
  <c r="B244" i="9" s="1"/>
  <c r="E244" i="9"/>
  <c r="M243" i="9"/>
  <c r="L243" i="9"/>
  <c r="F243" i="9" s="1"/>
  <c r="E243" i="9"/>
  <c r="M242" i="9"/>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L230" i="9"/>
  <c r="E230" i="9"/>
  <c r="M229" i="9"/>
  <c r="L229" i="9"/>
  <c r="F229" i="9" s="1"/>
  <c r="E229" i="9"/>
  <c r="B229" i="9" s="1"/>
  <c r="M228" i="9"/>
  <c r="L228" i="9"/>
  <c r="F228" i="9"/>
  <c r="B228" i="9" s="1"/>
  <c r="E228" i="9"/>
  <c r="M227" i="9"/>
  <c r="L227" i="9"/>
  <c r="F227" i="9" s="1"/>
  <c r="E227" i="9"/>
  <c r="M226" i="9"/>
  <c r="L226" i="9"/>
  <c r="E226" i="9"/>
  <c r="M225" i="9"/>
  <c r="L225" i="9"/>
  <c r="F225" i="9" s="1"/>
  <c r="E225" i="9"/>
  <c r="B225" i="9" s="1"/>
  <c r="M224" i="9"/>
  <c r="L224" i="9"/>
  <c r="F224" i="9"/>
  <c r="B224" i="9" s="1"/>
  <c r="E224" i="9"/>
  <c r="M223" i="9"/>
  <c r="L223" i="9"/>
  <c r="F223" i="9" s="1"/>
  <c r="B223" i="9" s="1"/>
  <c r="E223" i="9"/>
  <c r="M222" i="9"/>
  <c r="L222" i="9"/>
  <c r="E222" i="9"/>
  <c r="M221" i="9"/>
  <c r="F221" i="9" s="1"/>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F156" i="9"/>
  <c r="E156" i="9"/>
  <c r="B156" i="9" s="1"/>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B147" i="9"/>
  <c r="H146" i="9"/>
  <c r="G146" i="9"/>
  <c r="F146" i="9"/>
  <c r="E146" i="9"/>
  <c r="B146" i="9" s="1"/>
  <c r="H145" i="9"/>
  <c r="E145" i="9" s="1"/>
  <c r="B145" i="9" s="1"/>
  <c r="G145" i="9"/>
  <c r="F145" i="9"/>
  <c r="H144" i="9"/>
  <c r="G144" i="9"/>
  <c r="E144" i="9" s="1"/>
  <c r="B144" i="9" s="1"/>
  <c r="F144" i="9"/>
  <c r="F143" i="9"/>
  <c r="H142" i="9"/>
  <c r="G142" i="9"/>
  <c r="E142" i="9" s="1"/>
  <c r="B142" i="9" s="1"/>
  <c r="F142" i="9"/>
  <c r="H141" i="9"/>
  <c r="E141" i="9" s="1"/>
  <c r="B141" i="9" s="1"/>
  <c r="G141" i="9"/>
  <c r="F141" i="9"/>
  <c r="H140" i="9"/>
  <c r="G140" i="9"/>
  <c r="F140" i="9"/>
  <c r="E140" i="9"/>
  <c r="B140" i="9" s="1"/>
  <c r="H139" i="9"/>
  <c r="G139" i="9"/>
  <c r="E139" i="9" s="1"/>
  <c r="F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B131" i="9"/>
  <c r="H130" i="9"/>
  <c r="G130" i="9"/>
  <c r="F130" i="9"/>
  <c r="E130" i="9"/>
  <c r="B130" i="9" s="1"/>
  <c r="H129" i="9"/>
  <c r="E129" i="9" s="1"/>
  <c r="B129" i="9" s="1"/>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B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E44" i="9" s="1"/>
  <c r="B44" i="9" s="1"/>
  <c r="G44" i="9"/>
  <c r="F44" i="9"/>
  <c r="H43" i="9"/>
  <c r="G43" i="9"/>
  <c r="F43" i="9"/>
  <c r="H42" i="9"/>
  <c r="G42" i="9"/>
  <c r="E42" i="9" s="1"/>
  <c r="B42" i="9" s="1"/>
  <c r="F42" i="9"/>
  <c r="H41" i="9"/>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G35" i="9"/>
  <c r="E35" i="9" s="1"/>
  <c r="B35" i="9" s="1"/>
  <c r="F35" i="9"/>
  <c r="H34" i="9"/>
  <c r="G34" i="9"/>
  <c r="F34" i="9"/>
  <c r="H33" i="9"/>
  <c r="G33" i="9"/>
  <c r="F33" i="9"/>
  <c r="H32" i="9"/>
  <c r="G32" i="9"/>
  <c r="E32" i="9" s="1"/>
  <c r="B32" i="9" s="1"/>
  <c r="F32" i="9"/>
  <c r="H31" i="9"/>
  <c r="E31" i="9" s="1"/>
  <c r="B31" i="9" s="1"/>
  <c r="G31" i="9"/>
  <c r="F31" i="9"/>
  <c r="H30" i="9"/>
  <c r="G30" i="9"/>
  <c r="F30" i="9"/>
  <c r="H29" i="9"/>
  <c r="G29" i="9"/>
  <c r="E29" i="9" s="1"/>
  <c r="B29" i="9" s="1"/>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I36" i="3" s="1"/>
  <c r="D95" i="8"/>
  <c r="D90" i="8"/>
  <c r="D85" i="8"/>
  <c r="D80" i="8"/>
  <c r="D75" i="8"/>
  <c r="D70" i="8"/>
  <c r="D65" i="8"/>
  <c r="D60" i="8"/>
  <c r="C1535" i="1" s="1"/>
  <c r="D55" i="8"/>
  <c r="D50" i="8"/>
  <c r="D44" i="8"/>
  <c r="D36" i="8"/>
  <c r="D26" i="8"/>
  <c r="D24" i="8" s="1"/>
  <c r="C1499" i="1" s="1"/>
  <c r="D18" i="8"/>
  <c r="D8" i="8"/>
  <c r="E44" i="7"/>
  <c r="D44" i="7"/>
  <c r="E39" i="7"/>
  <c r="D39" i="7"/>
  <c r="E38" i="7"/>
  <c r="D38" i="7"/>
  <c r="E30" i="7"/>
  <c r="D30" i="7"/>
  <c r="E23" i="7"/>
  <c r="E22" i="7" s="1"/>
  <c r="I30" i="3" s="1"/>
  <c r="D23" i="7"/>
  <c r="D22" i="7"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412" i="1" s="1"/>
  <c r="H1412" i="1" s="1"/>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1227" i="1" s="1"/>
  <c r="D250" i="5"/>
  <c r="F249" i="5"/>
  <c r="F248" i="5"/>
  <c r="F247" i="5"/>
  <c r="E246" i="5"/>
  <c r="F246" i="5" s="1"/>
  <c r="D246"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E190" i="5" s="1"/>
  <c r="H310" i="9" s="1"/>
  <c r="D191" i="5"/>
  <c r="F191" i="5" s="1"/>
  <c r="F190" i="5"/>
  <c r="D190" i="5"/>
  <c r="G310" i="9" s="1"/>
  <c r="F189" i="5"/>
  <c r="F188" i="5"/>
  <c r="F187" i="5"/>
  <c r="F186" i="5"/>
  <c r="F185" i="5"/>
  <c r="F184" i="5"/>
  <c r="F183" i="5"/>
  <c r="F182" i="5"/>
  <c r="F181" i="5"/>
  <c r="E180" i="5"/>
  <c r="F180" i="5" s="1"/>
  <c r="D180" i="5"/>
  <c r="D177" i="5"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7" i="5"/>
  <c r="D87" i="5"/>
  <c r="F86" i="5"/>
  <c r="F85" i="5"/>
  <c r="F84" i="5"/>
  <c r="F83" i="5"/>
  <c r="F82" i="5"/>
  <c r="F81" i="5"/>
  <c r="F80" i="5"/>
  <c r="E79" i="5"/>
  <c r="E78" i="5" s="1"/>
  <c r="D79" i="5"/>
  <c r="D78" i="5" s="1"/>
  <c r="F78" i="5" s="1"/>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E636"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2" i="1" s="1"/>
  <c r="H412" i="1" s="1"/>
  <c r="D417" i="4"/>
  <c r="D644" i="4" s="1"/>
  <c r="F644" i="4" s="1"/>
  <c r="E416" i="4"/>
  <c r="D411" i="1" s="1"/>
  <c r="H411" i="1" s="1"/>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D363" i="4" s="1"/>
  <c r="F362" i="4"/>
  <c r="F361" i="4"/>
  <c r="F360" i="4"/>
  <c r="F359" i="4"/>
  <c r="F358" i="4"/>
  <c r="F357" i="4"/>
  <c r="F356" i="4"/>
  <c r="E356" i="4"/>
  <c r="D356" i="4"/>
  <c r="F355" i="4"/>
  <c r="F354" i="4"/>
  <c r="F353" i="4"/>
  <c r="E352" i="4"/>
  <c r="E351" i="4" s="1"/>
  <c r="D352" i="4"/>
  <c r="D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D163" i="4"/>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E140" i="4"/>
  <c r="D140" i="4"/>
  <c r="D139" i="4" s="1"/>
  <c r="F139" i="4" s="1"/>
  <c r="E139" i="4"/>
  <c r="F138" i="4"/>
  <c r="F137" i="4"/>
  <c r="F136" i="4"/>
  <c r="F135" i="4"/>
  <c r="F134" i="4"/>
  <c r="E134" i="4"/>
  <c r="D134" i="4"/>
  <c r="E133"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F83" i="4" s="1"/>
  <c r="D83" i="4"/>
  <c r="F81" i="4"/>
  <c r="F80" i="4"/>
  <c r="F79" i="4"/>
  <c r="F78" i="4"/>
  <c r="E77" i="4"/>
  <c r="D77" i="4"/>
  <c r="F77" i="4" s="1"/>
  <c r="F76" i="4"/>
  <c r="F75" i="4"/>
  <c r="E74" i="4"/>
  <c r="D70" i="1" s="1"/>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G1561" i="1"/>
  <c r="C1561" i="1"/>
  <c r="H1561" i="1" s="1"/>
  <c r="H1560" i="1"/>
  <c r="C1560" i="1"/>
  <c r="G1560" i="1" s="1"/>
  <c r="H1559" i="1"/>
  <c r="G1559" i="1"/>
  <c r="C1559" i="1"/>
  <c r="C1558" i="1"/>
  <c r="G1557" i="1"/>
  <c r="C1557" i="1"/>
  <c r="H1557" i="1" s="1"/>
  <c r="H1556" i="1"/>
  <c r="C1556" i="1"/>
  <c r="G1556" i="1" s="1"/>
  <c r="H1555" i="1"/>
  <c r="G1555" i="1"/>
  <c r="C1555" i="1"/>
  <c r="C1554" i="1"/>
  <c r="G1553" i="1"/>
  <c r="C1553" i="1"/>
  <c r="H1553" i="1" s="1"/>
  <c r="H1552" i="1"/>
  <c r="C1552" i="1"/>
  <c r="G1552" i="1" s="1"/>
  <c r="H1551" i="1"/>
  <c r="G1551" i="1"/>
  <c r="C1551" i="1"/>
  <c r="C1550" i="1"/>
  <c r="G1549" i="1"/>
  <c r="C1549" i="1"/>
  <c r="H1549" i="1" s="1"/>
  <c r="H1548" i="1"/>
  <c r="C1548" i="1"/>
  <c r="G1548" i="1" s="1"/>
  <c r="H1547" i="1"/>
  <c r="G1547" i="1"/>
  <c r="C1547" i="1"/>
  <c r="H1546" i="1"/>
  <c r="C1546" i="1"/>
  <c r="G1546" i="1" s="1"/>
  <c r="G1545" i="1"/>
  <c r="C1545" i="1"/>
  <c r="H1545" i="1" s="1"/>
  <c r="H1544" i="1"/>
  <c r="C1544" i="1"/>
  <c r="G1544" i="1" s="1"/>
  <c r="H1543" i="1"/>
  <c r="G1543" i="1"/>
  <c r="C1543" i="1"/>
  <c r="C1542" i="1"/>
  <c r="G1542" i="1" s="1"/>
  <c r="G1541" i="1"/>
  <c r="C1541" i="1"/>
  <c r="H1541" i="1" s="1"/>
  <c r="C1540" i="1"/>
  <c r="G1540" i="1" s="1"/>
  <c r="H1539" i="1"/>
  <c r="G1539" i="1"/>
  <c r="C1539" i="1"/>
  <c r="H1538" i="1"/>
  <c r="C1538" i="1"/>
  <c r="G1538" i="1" s="1"/>
  <c r="G1537" i="1"/>
  <c r="C1537" i="1"/>
  <c r="H1537" i="1" s="1"/>
  <c r="C1536" i="1"/>
  <c r="G1536" i="1" s="1"/>
  <c r="C1534" i="1"/>
  <c r="G1534" i="1" s="1"/>
  <c r="G1533" i="1"/>
  <c r="C1533" i="1"/>
  <c r="H1533" i="1" s="1"/>
  <c r="C1532" i="1"/>
  <c r="G1532" i="1" s="1"/>
  <c r="C1531" i="1"/>
  <c r="H1531" i="1" s="1"/>
  <c r="C1530" i="1"/>
  <c r="G1530" i="1" s="1"/>
  <c r="G1529" i="1"/>
  <c r="C1529" i="1"/>
  <c r="H1529" i="1" s="1"/>
  <c r="H1528" i="1"/>
  <c r="C1528" i="1"/>
  <c r="G1528" i="1" s="1"/>
  <c r="H1527" i="1"/>
  <c r="G1527" i="1"/>
  <c r="C1527" i="1"/>
  <c r="C1526" i="1"/>
  <c r="G1526" i="1" s="1"/>
  <c r="G1525" i="1"/>
  <c r="C1525" i="1"/>
  <c r="H1525" i="1" s="1"/>
  <c r="H1523" i="1"/>
  <c r="G1523" i="1"/>
  <c r="C1523" i="1"/>
  <c r="H1522" i="1"/>
  <c r="C1522" i="1"/>
  <c r="G1522" i="1" s="1"/>
  <c r="G1521" i="1"/>
  <c r="C1521" i="1"/>
  <c r="H1521" i="1" s="1"/>
  <c r="H1520" i="1"/>
  <c r="C1520" i="1"/>
  <c r="G1520" i="1" s="1"/>
  <c r="H1519" i="1"/>
  <c r="G1519" i="1"/>
  <c r="C1519" i="1"/>
  <c r="H1516" i="1"/>
  <c r="C1516" i="1"/>
  <c r="G1516" i="1" s="1"/>
  <c r="H1515" i="1"/>
  <c r="G1515" i="1"/>
  <c r="C1515" i="1"/>
  <c r="C1514" i="1"/>
  <c r="G1514" i="1" s="1"/>
  <c r="G1513" i="1"/>
  <c r="C1513" i="1"/>
  <c r="H1513" i="1" s="1"/>
  <c r="C1512" i="1"/>
  <c r="G1512" i="1" s="1"/>
  <c r="H1511" i="1"/>
  <c r="G1511" i="1"/>
  <c r="C1511" i="1"/>
  <c r="C1510" i="1"/>
  <c r="G1510" i="1" s="1"/>
  <c r="G1509" i="1"/>
  <c r="C1509" i="1"/>
  <c r="H1509" i="1" s="1"/>
  <c r="H1508" i="1"/>
  <c r="C1508" i="1"/>
  <c r="G1508" i="1" s="1"/>
  <c r="H1507" i="1"/>
  <c r="G1507" i="1"/>
  <c r="C1507" i="1"/>
  <c r="C1506" i="1"/>
  <c r="G1506" i="1" s="1"/>
  <c r="G1505" i="1"/>
  <c r="C1505" i="1"/>
  <c r="H1505" i="1" s="1"/>
  <c r="C1504" i="1"/>
  <c r="G1504" i="1" s="1"/>
  <c r="C1503" i="1"/>
  <c r="H1503" i="1" s="1"/>
  <c r="H1502" i="1"/>
  <c r="C1502" i="1"/>
  <c r="G1502" i="1" s="1"/>
  <c r="C1501" i="1"/>
  <c r="H1501" i="1" s="1"/>
  <c r="H1500" i="1"/>
  <c r="C1500" i="1"/>
  <c r="G1500" i="1" s="1"/>
  <c r="C1498" i="1"/>
  <c r="G1498" i="1" s="1"/>
  <c r="G1497" i="1"/>
  <c r="C1497" i="1"/>
  <c r="H1497" i="1" s="1"/>
  <c r="C1496" i="1"/>
  <c r="G1496" i="1" s="1"/>
  <c r="H1495" i="1"/>
  <c r="G1495" i="1"/>
  <c r="C1495" i="1"/>
  <c r="H1494" i="1"/>
  <c r="C1494" i="1"/>
  <c r="G1494" i="1" s="1"/>
  <c r="G1493" i="1"/>
  <c r="C1493" i="1"/>
  <c r="H1493" i="1" s="1"/>
  <c r="C1492" i="1"/>
  <c r="G1492" i="1" s="1"/>
  <c r="H1491" i="1"/>
  <c r="G1491" i="1"/>
  <c r="C1491" i="1"/>
  <c r="C1490" i="1"/>
  <c r="G1490" i="1" s="1"/>
  <c r="G1489" i="1"/>
  <c r="C1489" i="1"/>
  <c r="H1489" i="1" s="1"/>
  <c r="C1488" i="1"/>
  <c r="G1488" i="1" s="1"/>
  <c r="H1487" i="1"/>
  <c r="G1487" i="1"/>
  <c r="C1487" i="1"/>
  <c r="C1486" i="1"/>
  <c r="G1486" i="1" s="1"/>
  <c r="C1485" i="1"/>
  <c r="H1485" i="1" s="1"/>
  <c r="H1484" i="1"/>
  <c r="C1484" i="1"/>
  <c r="G1484" i="1" s="1"/>
  <c r="C1483" i="1"/>
  <c r="H1483" i="1" s="1"/>
  <c r="C1482" i="1"/>
  <c r="G1482" i="1" s="1"/>
  <c r="C1480" i="1"/>
  <c r="H1480" i="1" s="1"/>
  <c r="D1479" i="1"/>
  <c r="C1479" i="1"/>
  <c r="G1479" i="1" s="1"/>
  <c r="D1478" i="1"/>
  <c r="C1478" i="1"/>
  <c r="G1478" i="1" s="1"/>
  <c r="D1477" i="1"/>
  <c r="C1477" i="1"/>
  <c r="G1477" i="1" s="1"/>
  <c r="D1476" i="1"/>
  <c r="C1476" i="1"/>
  <c r="G1476" i="1" s="1"/>
  <c r="G1475" i="1"/>
  <c r="D1475" i="1"/>
  <c r="C1475" i="1"/>
  <c r="H1475" i="1" s="1"/>
  <c r="G1474" i="1"/>
  <c r="D1474" i="1"/>
  <c r="C1474" i="1"/>
  <c r="G1473" i="1"/>
  <c r="D1473" i="1"/>
  <c r="C1473" i="1"/>
  <c r="G1472" i="1"/>
  <c r="D1472" i="1"/>
  <c r="C1472" i="1"/>
  <c r="G1471" i="1"/>
  <c r="D1471" i="1"/>
  <c r="C1471" i="1"/>
  <c r="G1470" i="1"/>
  <c r="D1470" i="1"/>
  <c r="C1470" i="1"/>
  <c r="H1470" i="1" s="1"/>
  <c r="D1469" i="1"/>
  <c r="C1469" i="1"/>
  <c r="H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D1460" i="1"/>
  <c r="C1460" i="1"/>
  <c r="D1459" i="1"/>
  <c r="C1459" i="1"/>
  <c r="D1458" i="1"/>
  <c r="C1458" i="1"/>
  <c r="D1457" i="1"/>
  <c r="C1457" i="1"/>
  <c r="D1456" i="1"/>
  <c r="C1456" i="1"/>
  <c r="D1455" i="1"/>
  <c r="C1455" i="1"/>
  <c r="G1452" i="1"/>
  <c r="D1452" i="1"/>
  <c r="C1452" i="1"/>
  <c r="G1451" i="1"/>
  <c r="D1451" i="1"/>
  <c r="C1451" i="1"/>
  <c r="H1450" i="1"/>
  <c r="G1450" i="1"/>
  <c r="D1450" i="1"/>
  <c r="C1450" i="1"/>
  <c r="J1450" i="1" s="1"/>
  <c r="D1449" i="1"/>
  <c r="C1449" i="1"/>
  <c r="J1449" i="1" s="1"/>
  <c r="H1448" i="1"/>
  <c r="D1448" i="1"/>
  <c r="C1448" i="1"/>
  <c r="J1448" i="1" s="1"/>
  <c r="G1447" i="1"/>
  <c r="I1447" i="1" s="1"/>
  <c r="D1447" i="1"/>
  <c r="C1447" i="1"/>
  <c r="H1447" i="1" s="1"/>
  <c r="H1446" i="1"/>
  <c r="G1446" i="1"/>
  <c r="I1446" i="1" s="1"/>
  <c r="D1446" i="1"/>
  <c r="C1446" i="1"/>
  <c r="J1446" i="1" s="1"/>
  <c r="J1445" i="1"/>
  <c r="D1445" i="1"/>
  <c r="H1445" i="1" s="1"/>
  <c r="C1445" i="1"/>
  <c r="J1444" i="1"/>
  <c r="H1444" i="1"/>
  <c r="G1444" i="1"/>
  <c r="I1444" i="1" s="1"/>
  <c r="D1444" i="1"/>
  <c r="C1444" i="1"/>
  <c r="D1443" i="1"/>
  <c r="C1443" i="1"/>
  <c r="H1443" i="1" s="1"/>
  <c r="J1442" i="1"/>
  <c r="G1442" i="1"/>
  <c r="D1442" i="1"/>
  <c r="H1442" i="1" s="1"/>
  <c r="C1442" i="1"/>
  <c r="D1441" i="1"/>
  <c r="H1441" i="1" s="1"/>
  <c r="C1441" i="1"/>
  <c r="J1440" i="1"/>
  <c r="H1440" i="1"/>
  <c r="G1440" i="1"/>
  <c r="I1440" i="1" s="1"/>
  <c r="D1440" i="1"/>
  <c r="C1440" i="1"/>
  <c r="D1439" i="1"/>
  <c r="C1439" i="1"/>
  <c r="H1439" i="1" s="1"/>
  <c r="D1438" i="1"/>
  <c r="C1438" i="1"/>
  <c r="D1437" i="1"/>
  <c r="H1437" i="1" s="1"/>
  <c r="C1437" i="1"/>
  <c r="D1434" i="1"/>
  <c r="C1434" i="1"/>
  <c r="D1433" i="1"/>
  <c r="H1433" i="1" s="1"/>
  <c r="C1433" i="1"/>
  <c r="H1432" i="1"/>
  <c r="D1432" i="1"/>
  <c r="C1432" i="1"/>
  <c r="G1432" i="1" s="1"/>
  <c r="D1431" i="1"/>
  <c r="C1431" i="1"/>
  <c r="H1431" i="1" s="1"/>
  <c r="D1430" i="1"/>
  <c r="C1430" i="1"/>
  <c r="D1429" i="1"/>
  <c r="H1429" i="1" s="1"/>
  <c r="C1429" i="1"/>
  <c r="H1428" i="1"/>
  <c r="D1428" i="1"/>
  <c r="C1428" i="1"/>
  <c r="G1428" i="1" s="1"/>
  <c r="D1427" i="1"/>
  <c r="C1427" i="1"/>
  <c r="D1426" i="1"/>
  <c r="C1426" i="1"/>
  <c r="D1425" i="1"/>
  <c r="H1425" i="1" s="1"/>
  <c r="C1425" i="1"/>
  <c r="H1424" i="1"/>
  <c r="D1424" i="1"/>
  <c r="C1424" i="1"/>
  <c r="G1424" i="1" s="1"/>
  <c r="D1423" i="1"/>
  <c r="C1423" i="1"/>
  <c r="H1423" i="1" s="1"/>
  <c r="D1422" i="1"/>
  <c r="C1422" i="1"/>
  <c r="D1421" i="1"/>
  <c r="H1421" i="1" s="1"/>
  <c r="C1421" i="1"/>
  <c r="H1420" i="1"/>
  <c r="D1420" i="1"/>
  <c r="C1420" i="1"/>
  <c r="G1420" i="1" s="1"/>
  <c r="D1419" i="1"/>
  <c r="C1419" i="1"/>
  <c r="D1418" i="1"/>
  <c r="C1418" i="1"/>
  <c r="D1417" i="1"/>
  <c r="H1417" i="1" s="1"/>
  <c r="C1417" i="1"/>
  <c r="H1416" i="1"/>
  <c r="D1416" i="1"/>
  <c r="C1416" i="1"/>
  <c r="G1416" i="1" s="1"/>
  <c r="D1415" i="1"/>
  <c r="C1415" i="1"/>
  <c r="H1415" i="1" s="1"/>
  <c r="D1414" i="1"/>
  <c r="C1414" i="1"/>
  <c r="D1413" i="1"/>
  <c r="H1413" i="1" s="1"/>
  <c r="C1413" i="1"/>
  <c r="C1412" i="1"/>
  <c r="D1411" i="1"/>
  <c r="C1411" i="1"/>
  <c r="D1410" i="1"/>
  <c r="C1410" i="1"/>
  <c r="D1409" i="1"/>
  <c r="H1409" i="1" s="1"/>
  <c r="C1409" i="1"/>
  <c r="C1408" i="1"/>
  <c r="D1407" i="1"/>
  <c r="C1407" i="1"/>
  <c r="H1407" i="1" s="1"/>
  <c r="D1406" i="1"/>
  <c r="C1406" i="1"/>
  <c r="D1405" i="1"/>
  <c r="H1405" i="1" s="1"/>
  <c r="C1405" i="1"/>
  <c r="H1404" i="1"/>
  <c r="D1404" i="1"/>
  <c r="C1404" i="1"/>
  <c r="G1404" i="1" s="1"/>
  <c r="D1403" i="1"/>
  <c r="C1403" i="1"/>
  <c r="D1402" i="1"/>
  <c r="C1402" i="1"/>
  <c r="D1401" i="1"/>
  <c r="H1401" i="1" s="1"/>
  <c r="C1401" i="1"/>
  <c r="H1400" i="1"/>
  <c r="D1400" i="1"/>
  <c r="C1400" i="1"/>
  <c r="G1400" i="1" s="1"/>
  <c r="D1399" i="1"/>
  <c r="C1399" i="1"/>
  <c r="H1399" i="1" s="1"/>
  <c r="D1398" i="1"/>
  <c r="C1398" i="1"/>
  <c r="D1397" i="1"/>
  <c r="H1397" i="1" s="1"/>
  <c r="C1397" i="1"/>
  <c r="H1396" i="1"/>
  <c r="D1396" i="1"/>
  <c r="C1396" i="1"/>
  <c r="G1396" i="1" s="1"/>
  <c r="D1395" i="1"/>
  <c r="C1395" i="1"/>
  <c r="D1394" i="1"/>
  <c r="C1394" i="1"/>
  <c r="D1393" i="1"/>
  <c r="H1393" i="1" s="1"/>
  <c r="C1393" i="1"/>
  <c r="H1392" i="1"/>
  <c r="D1392" i="1"/>
  <c r="C1392" i="1"/>
  <c r="G1392" i="1" s="1"/>
  <c r="D1391" i="1"/>
  <c r="C1391" i="1"/>
  <c r="H1391" i="1" s="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G1244" i="1" s="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D1229" i="1"/>
  <c r="G1229" i="1" s="1"/>
  <c r="C1229" i="1"/>
  <c r="G1228" i="1"/>
  <c r="D1228" i="1"/>
  <c r="C1228" i="1"/>
  <c r="H1228" i="1" s="1"/>
  <c r="C1227" i="1"/>
  <c r="G1226" i="1"/>
  <c r="D1226" i="1"/>
  <c r="C1226" i="1"/>
  <c r="H1226" i="1" s="1"/>
  <c r="G1225" i="1"/>
  <c r="D1225" i="1"/>
  <c r="C1225" i="1"/>
  <c r="H1225" i="1" s="1"/>
  <c r="D1224" i="1"/>
  <c r="G1224" i="1" s="1"/>
  <c r="C1224" i="1"/>
  <c r="H1224" i="1" s="1"/>
  <c r="D1223" i="1"/>
  <c r="G1223" i="1" s="1"/>
  <c r="C1223" i="1"/>
  <c r="G1221" i="1"/>
  <c r="D1221" i="1"/>
  <c r="C1221" i="1"/>
  <c r="H1221" i="1" s="1"/>
  <c r="G1220" i="1"/>
  <c r="D1220" i="1"/>
  <c r="C1220" i="1"/>
  <c r="H1220" i="1" s="1"/>
  <c r="G1219" i="1"/>
  <c r="D1219" i="1"/>
  <c r="C1219" i="1"/>
  <c r="H1219" i="1" s="1"/>
  <c r="G1218" i="1"/>
  <c r="D1218" i="1"/>
  <c r="C1218" i="1"/>
  <c r="H1218" i="1" s="1"/>
  <c r="D1217" i="1"/>
  <c r="G1217" i="1" s="1"/>
  <c r="C1217" i="1"/>
  <c r="D1216" i="1"/>
  <c r="G1216" i="1" s="1"/>
  <c r="C1216" i="1"/>
  <c r="H1216" i="1" s="1"/>
  <c r="D1215" i="1"/>
  <c r="G1215" i="1" s="1"/>
  <c r="C1215" i="1"/>
  <c r="H1215"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D1160" i="1"/>
  <c r="G1160" i="1" s="1"/>
  <c r="C1160" i="1"/>
  <c r="G1159" i="1"/>
  <c r="D1159" i="1"/>
  <c r="C1159" i="1"/>
  <c r="H1159" i="1" s="1"/>
  <c r="G1158" i="1"/>
  <c r="D1158" i="1"/>
  <c r="C1158" i="1"/>
  <c r="H1158" i="1" s="1"/>
  <c r="D1157" i="1"/>
  <c r="G1157" i="1" s="1"/>
  <c r="C1157" i="1"/>
  <c r="D1156" i="1"/>
  <c r="G1156" i="1" s="1"/>
  <c r="C1156" i="1"/>
  <c r="G1155" i="1"/>
  <c r="D1155" i="1"/>
  <c r="C1155" i="1"/>
  <c r="C1154" i="1"/>
  <c r="D1151" i="1"/>
  <c r="G1151" i="1" s="1"/>
  <c r="C1151" i="1"/>
  <c r="G1150" i="1"/>
  <c r="D1150" i="1"/>
  <c r="C1150" i="1"/>
  <c r="H1150" i="1" s="1"/>
  <c r="G1149" i="1"/>
  <c r="D1149" i="1"/>
  <c r="C1149" i="1"/>
  <c r="H1149" i="1" s="1"/>
  <c r="D1148" i="1"/>
  <c r="G1148" i="1" s="1"/>
  <c r="C1148" i="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D1129" i="1"/>
  <c r="C1129" i="1"/>
  <c r="H1129" i="1" s="1"/>
  <c r="D1128" i="1"/>
  <c r="C1128" i="1"/>
  <c r="H1128" i="1" s="1"/>
  <c r="G1127" i="1"/>
  <c r="D1127" i="1"/>
  <c r="C1127" i="1"/>
  <c r="H1127" i="1" s="1"/>
  <c r="G1126" i="1"/>
  <c r="D1126" i="1"/>
  <c r="C1126" i="1"/>
  <c r="H1126" i="1" s="1"/>
  <c r="D1125" i="1"/>
  <c r="C1125" i="1"/>
  <c r="H1125" i="1" s="1"/>
  <c r="D1124" i="1"/>
  <c r="G1123" i="1"/>
  <c r="D1123" i="1"/>
  <c r="C1123" i="1"/>
  <c r="H1123" i="1" s="1"/>
  <c r="G1122" i="1"/>
  <c r="D1122" i="1"/>
  <c r="C1122" i="1"/>
  <c r="H1122" i="1" s="1"/>
  <c r="D1121" i="1"/>
  <c r="C1121" i="1"/>
  <c r="H1121" i="1" s="1"/>
  <c r="D1120" i="1"/>
  <c r="C1120" i="1"/>
  <c r="H1120" i="1" s="1"/>
  <c r="G1119" i="1"/>
  <c r="D1119" i="1"/>
  <c r="C1119" i="1"/>
  <c r="H1119" i="1" s="1"/>
  <c r="G1118" i="1"/>
  <c r="D1118" i="1"/>
  <c r="C1118" i="1"/>
  <c r="H1118" i="1" s="1"/>
  <c r="D1117" i="1"/>
  <c r="C1117" i="1"/>
  <c r="H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C1007" i="1"/>
  <c r="D1006" i="1"/>
  <c r="C1006" i="1"/>
  <c r="D1005" i="1"/>
  <c r="C1005" i="1"/>
  <c r="H1005" i="1" s="1"/>
  <c r="D1004" i="1"/>
  <c r="C1004" i="1"/>
  <c r="D1003" i="1"/>
  <c r="C1003" i="1"/>
  <c r="D1002" i="1"/>
  <c r="C1002" i="1"/>
  <c r="D1001" i="1"/>
  <c r="C1001" i="1"/>
  <c r="H1001" i="1" s="1"/>
  <c r="D1000" i="1"/>
  <c r="C1000" i="1"/>
  <c r="D999" i="1"/>
  <c r="C999" i="1"/>
  <c r="D998" i="1"/>
  <c r="C998" i="1"/>
  <c r="H998" i="1" s="1"/>
  <c r="D997" i="1"/>
  <c r="C997" i="1"/>
  <c r="D996" i="1"/>
  <c r="C996" i="1"/>
  <c r="H996" i="1" s="1"/>
  <c r="D995" i="1"/>
  <c r="C995" i="1"/>
  <c r="D994" i="1"/>
  <c r="C994" i="1"/>
  <c r="H994" i="1" s="1"/>
  <c r="D993" i="1"/>
  <c r="C993" i="1"/>
  <c r="D992" i="1"/>
  <c r="C992" i="1"/>
  <c r="H992" i="1" s="1"/>
  <c r="D991" i="1"/>
  <c r="C991" i="1"/>
  <c r="C990" i="1"/>
  <c r="D989" i="1"/>
  <c r="C989" i="1"/>
  <c r="D988" i="1"/>
  <c r="C988" i="1"/>
  <c r="H988" i="1" s="1"/>
  <c r="D987" i="1"/>
  <c r="C987"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H857" i="1" s="1"/>
  <c r="D856" i="1"/>
  <c r="C856" i="1"/>
  <c r="H856" i="1" s="1"/>
  <c r="G855" i="1"/>
  <c r="D855" i="1"/>
  <c r="C855" i="1"/>
  <c r="H855" i="1" s="1"/>
  <c r="G854" i="1"/>
  <c r="D854" i="1"/>
  <c r="C854" i="1"/>
  <c r="H854" i="1" s="1"/>
  <c r="D853" i="1"/>
  <c r="C853" i="1"/>
  <c r="H853" i="1" s="1"/>
  <c r="D852" i="1"/>
  <c r="C852" i="1"/>
  <c r="H852" i="1" s="1"/>
  <c r="G851" i="1"/>
  <c r="D851" i="1"/>
  <c r="C851" i="1"/>
  <c r="H851" i="1" s="1"/>
  <c r="G850" i="1"/>
  <c r="D850" i="1"/>
  <c r="C850" i="1"/>
  <c r="H850" i="1" s="1"/>
  <c r="D849" i="1"/>
  <c r="C849" i="1"/>
  <c r="H849" i="1" s="1"/>
  <c r="D848" i="1"/>
  <c r="C848" i="1"/>
  <c r="H848" i="1" s="1"/>
  <c r="G847" i="1"/>
  <c r="D847" i="1"/>
  <c r="C847" i="1"/>
  <c r="H847" i="1" s="1"/>
  <c r="G846" i="1"/>
  <c r="D846" i="1"/>
  <c r="C846" i="1"/>
  <c r="H846" i="1" s="1"/>
  <c r="D845" i="1"/>
  <c r="C845" i="1"/>
  <c r="H845" i="1" s="1"/>
  <c r="D844" i="1"/>
  <c r="C844" i="1"/>
  <c r="H844" i="1" s="1"/>
  <c r="G843" i="1"/>
  <c r="D843" i="1"/>
  <c r="C843" i="1"/>
  <c r="H843" i="1" s="1"/>
  <c r="G842" i="1"/>
  <c r="D842" i="1"/>
  <c r="C842" i="1"/>
  <c r="H842" i="1" s="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D833" i="1"/>
  <c r="C833" i="1"/>
  <c r="H833" i="1" s="1"/>
  <c r="D832" i="1"/>
  <c r="C832" i="1"/>
  <c r="H832" i="1" s="1"/>
  <c r="G831" i="1"/>
  <c r="D831" i="1"/>
  <c r="C831" i="1"/>
  <c r="H831" i="1" s="1"/>
  <c r="G830" i="1"/>
  <c r="D830" i="1"/>
  <c r="C830" i="1"/>
  <c r="H830" i="1" s="1"/>
  <c r="D829" i="1"/>
  <c r="C829" i="1"/>
  <c r="H829" i="1" s="1"/>
  <c r="D828" i="1"/>
  <c r="C828" i="1"/>
  <c r="H828" i="1" s="1"/>
  <c r="G827" i="1"/>
  <c r="D827" i="1"/>
  <c r="C827" i="1"/>
  <c r="H827" i="1" s="1"/>
  <c r="G826" i="1"/>
  <c r="D826" i="1"/>
  <c r="C826" i="1"/>
  <c r="H826" i="1" s="1"/>
  <c r="D825" i="1"/>
  <c r="C825" i="1"/>
  <c r="H825" i="1" s="1"/>
  <c r="D824" i="1"/>
  <c r="C824" i="1"/>
  <c r="H824" i="1" s="1"/>
  <c r="G823" i="1"/>
  <c r="D823" i="1"/>
  <c r="C823" i="1"/>
  <c r="H823" i="1" s="1"/>
  <c r="G822" i="1"/>
  <c r="D822" i="1"/>
  <c r="C822" i="1"/>
  <c r="H822" i="1" s="1"/>
  <c r="D821" i="1"/>
  <c r="C821" i="1"/>
  <c r="H821" i="1" s="1"/>
  <c r="D820" i="1"/>
  <c r="C820" i="1"/>
  <c r="H820" i="1" s="1"/>
  <c r="G819" i="1"/>
  <c r="D819" i="1"/>
  <c r="C819" i="1"/>
  <c r="H819" i="1" s="1"/>
  <c r="G818" i="1"/>
  <c r="D818" i="1"/>
  <c r="C818" i="1"/>
  <c r="H818" i="1" s="1"/>
  <c r="D817" i="1"/>
  <c r="C817" i="1"/>
  <c r="H817" i="1" s="1"/>
  <c r="D816" i="1"/>
  <c r="C816" i="1"/>
  <c r="H816" i="1" s="1"/>
  <c r="G815" i="1"/>
  <c r="D815" i="1"/>
  <c r="C815" i="1"/>
  <c r="H815" i="1" s="1"/>
  <c r="G814" i="1"/>
  <c r="D814" i="1"/>
  <c r="C814" i="1"/>
  <c r="H814" i="1" s="1"/>
  <c r="D813" i="1"/>
  <c r="C813" i="1"/>
  <c r="H813" i="1" s="1"/>
  <c r="D812" i="1"/>
  <c r="C812" i="1"/>
  <c r="H812" i="1" s="1"/>
  <c r="G811" i="1"/>
  <c r="D811" i="1"/>
  <c r="C811" i="1"/>
  <c r="H811" i="1" s="1"/>
  <c r="G810" i="1"/>
  <c r="D810" i="1"/>
  <c r="C810" i="1"/>
  <c r="H810" i="1" s="1"/>
  <c r="D809" i="1"/>
  <c r="C809" i="1"/>
  <c r="H809" i="1" s="1"/>
  <c r="D808" i="1"/>
  <c r="C808" i="1"/>
  <c r="H808" i="1" s="1"/>
  <c r="G807" i="1"/>
  <c r="D807" i="1"/>
  <c r="C807" i="1"/>
  <c r="H807" i="1" s="1"/>
  <c r="G806" i="1"/>
  <c r="D806" i="1"/>
  <c r="C806" i="1"/>
  <c r="H806" i="1" s="1"/>
  <c r="D805" i="1"/>
  <c r="C805" i="1"/>
  <c r="H805" i="1" s="1"/>
  <c r="D804" i="1"/>
  <c r="C804" i="1"/>
  <c r="H804" i="1" s="1"/>
  <c r="G803" i="1"/>
  <c r="D803" i="1"/>
  <c r="C803" i="1"/>
  <c r="H803" i="1" s="1"/>
  <c r="G802" i="1"/>
  <c r="D802" i="1"/>
  <c r="C802" i="1"/>
  <c r="H802" i="1" s="1"/>
  <c r="D801" i="1"/>
  <c r="C801" i="1"/>
  <c r="H801" i="1" s="1"/>
  <c r="D800" i="1"/>
  <c r="C800" i="1"/>
  <c r="H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D669" i="1"/>
  <c r="G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C645" i="1"/>
  <c r="H644" i="1"/>
  <c r="D644" i="1"/>
  <c r="G644" i="1" s="1"/>
  <c r="C644" i="1"/>
  <c r="D643" i="1"/>
  <c r="H643" i="1" s="1"/>
  <c r="C643" i="1"/>
  <c r="H642" i="1"/>
  <c r="D642" i="1"/>
  <c r="G642" i="1" s="1"/>
  <c r="C642" i="1"/>
  <c r="D641" i="1"/>
  <c r="G641" i="1" s="1"/>
  <c r="C641" i="1"/>
  <c r="C638" i="1"/>
  <c r="C637" i="1"/>
  <c r="D632" i="1"/>
  <c r="H632" i="1" s="1"/>
  <c r="C632" i="1"/>
  <c r="D631" i="1"/>
  <c r="H631" i="1" s="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C412" i="1"/>
  <c r="C411" i="1"/>
  <c r="H406" i="1"/>
  <c r="G406" i="1"/>
  <c r="D406" i="1"/>
  <c r="C406"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C159" i="1"/>
  <c r="H158" i="1"/>
  <c r="G158" i="1"/>
  <c r="D158" i="1"/>
  <c r="C158" i="1"/>
  <c r="H157" i="1"/>
  <c r="G157" i="1"/>
  <c r="D157" i="1"/>
  <c r="C157" i="1"/>
  <c r="H156" i="1"/>
  <c r="G156" i="1"/>
  <c r="D156" i="1"/>
  <c r="C156" i="1"/>
  <c r="H155" i="1"/>
  <c r="G155" i="1"/>
  <c r="D155" i="1"/>
  <c r="C155" i="1"/>
  <c r="D154" i="1"/>
  <c r="H154" i="1" s="1"/>
  <c r="C154" i="1"/>
  <c r="D153" i="1"/>
  <c r="H153" i="1" s="1"/>
  <c r="C153" i="1"/>
  <c r="D152" i="1"/>
  <c r="H152" i="1" s="1"/>
  <c r="C152" i="1"/>
  <c r="H151" i="1"/>
  <c r="G151" i="1"/>
  <c r="D151" i="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D126" i="1"/>
  <c r="G126" i="1" s="1"/>
  <c r="C126" i="1"/>
  <c r="H125" i="1"/>
  <c r="D125" i="1"/>
  <c r="G125" i="1" s="1"/>
  <c r="C125" i="1"/>
  <c r="D124" i="1"/>
  <c r="G124" i="1" s="1"/>
  <c r="C124" i="1"/>
  <c r="H123" i="1"/>
  <c r="G123" i="1"/>
  <c r="D123" i="1"/>
  <c r="C123" i="1"/>
  <c r="H122" i="1"/>
  <c r="G122" i="1"/>
  <c r="D122" i="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D66" i="1"/>
  <c r="G66" i="1" s="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7" i="9" l="1"/>
  <c r="E288" i="9"/>
  <c r="B288" i="9" s="1"/>
  <c r="E293" i="9"/>
  <c r="B293" i="9" s="1"/>
  <c r="E303" i="9"/>
  <c r="B303" i="9" s="1"/>
  <c r="F170" i="5"/>
  <c r="H1151" i="1"/>
  <c r="H66" i="1"/>
  <c r="G64" i="1"/>
  <c r="H64" i="1"/>
  <c r="H65" i="1"/>
  <c r="F68" i="4"/>
  <c r="H669" i="1"/>
  <c r="H641" i="1"/>
  <c r="H405" i="1"/>
  <c r="F124" i="4"/>
  <c r="H30" i="3"/>
  <c r="C1453" i="1"/>
  <c r="C1454" i="1"/>
  <c r="D5" i="7"/>
  <c r="H1157" i="1"/>
  <c r="H1160" i="1"/>
  <c r="H1227" i="1"/>
  <c r="E245" i="5"/>
  <c r="D1222" i="1" s="1"/>
  <c r="H1223" i="1"/>
  <c r="G1227" i="1"/>
  <c r="D245" i="5"/>
  <c r="D237" i="5" s="1"/>
  <c r="F250" i="5"/>
  <c r="H1229" i="1"/>
  <c r="F239" i="5"/>
  <c r="H1217" i="1"/>
  <c r="D1154" i="1"/>
  <c r="G1154" i="1" s="1"/>
  <c r="H1156" i="1"/>
  <c r="H1155" i="1"/>
  <c r="H1148" i="1"/>
  <c r="H1007" i="1"/>
  <c r="H1008" i="1"/>
  <c r="H1033" i="1"/>
  <c r="H1030" i="1"/>
  <c r="H1032" i="1"/>
  <c r="H1018" i="1"/>
  <c r="H1014" i="1"/>
  <c r="F35" i="5"/>
  <c r="H1013" i="1"/>
  <c r="H1006" i="1"/>
  <c r="H1004" i="1"/>
  <c r="H1003" i="1"/>
  <c r="H1002" i="1"/>
  <c r="H1000" i="1"/>
  <c r="H999" i="1"/>
  <c r="E12" i="5"/>
  <c r="D990" i="1" s="1"/>
  <c r="H990" i="1" s="1"/>
  <c r="H997" i="1"/>
  <c r="H995" i="1"/>
  <c r="H991" i="1"/>
  <c r="H993" i="1"/>
  <c r="H989" i="1"/>
  <c r="D986" i="1"/>
  <c r="G986" i="1" s="1"/>
  <c r="H987" i="1"/>
  <c r="G1535" i="1"/>
  <c r="H1535" i="1"/>
  <c r="D49" i="8"/>
  <c r="H1536" i="1"/>
  <c r="G1531" i="1"/>
  <c r="H1530" i="1"/>
  <c r="H1510" i="1"/>
  <c r="H1492" i="1"/>
  <c r="H1486" i="1"/>
  <c r="H1499" i="1"/>
  <c r="G1499" i="1"/>
  <c r="G1501" i="1"/>
  <c r="G1503" i="1"/>
  <c r="G1483" i="1"/>
  <c r="D6" i="8"/>
  <c r="C1481" i="1" s="1"/>
  <c r="G1485" i="1"/>
  <c r="C1576" i="1"/>
  <c r="E33" i="9"/>
  <c r="B33" i="9" s="1"/>
  <c r="F215" i="9"/>
  <c r="B215" i="9" s="1"/>
  <c r="E300" i="9"/>
  <c r="B300" i="9" s="1"/>
  <c r="E23" i="9"/>
  <c r="B23" i="9" s="1"/>
  <c r="E294" i="9"/>
  <c r="B294" i="9" s="1"/>
  <c r="E286" i="9"/>
  <c r="B286" i="9" s="1"/>
  <c r="E298" i="9"/>
  <c r="B298" i="9" s="1"/>
  <c r="E301" i="9"/>
  <c r="B301" i="9" s="1"/>
  <c r="G632" i="1"/>
  <c r="G631" i="1"/>
  <c r="G643" i="1"/>
  <c r="G645" i="1"/>
  <c r="H645" i="1"/>
  <c r="F652" i="4"/>
  <c r="G404" i="1"/>
  <c r="E643" i="4"/>
  <c r="D637" i="1" s="1"/>
  <c r="H637" i="1" s="1"/>
  <c r="G378" i="1"/>
  <c r="G379" i="1"/>
  <c r="G371" i="1"/>
  <c r="G364" i="1"/>
  <c r="G367" i="1"/>
  <c r="H358" i="1"/>
  <c r="G358" i="1"/>
  <c r="E350" i="4"/>
  <c r="D345" i="1" s="1"/>
  <c r="F369" i="4"/>
  <c r="F363" i="4"/>
  <c r="G289" i="1"/>
  <c r="G411" i="1"/>
  <c r="G412" i="1"/>
  <c r="F416" i="4"/>
  <c r="E644" i="4"/>
  <c r="D638" i="1" s="1"/>
  <c r="G260" i="1"/>
  <c r="G262" i="1"/>
  <c r="E196" i="4"/>
  <c r="D192" i="1" s="1"/>
  <c r="E46" i="9"/>
  <c r="B46" i="9" s="1"/>
  <c r="B221" i="9"/>
  <c r="F219" i="9"/>
  <c r="B219" i="9" s="1"/>
  <c r="E43" i="9"/>
  <c r="B43" i="9" s="1"/>
  <c r="F169" i="4"/>
  <c r="E41" i="9"/>
  <c r="B41" i="9" s="1"/>
  <c r="G160" i="1"/>
  <c r="H160" i="1"/>
  <c r="G154" i="1"/>
  <c r="F218" i="9"/>
  <c r="B218" i="9" s="1"/>
  <c r="G153" i="1"/>
  <c r="G149" i="1"/>
  <c r="G152" i="1"/>
  <c r="H148" i="1"/>
  <c r="G148" i="1"/>
  <c r="G70" i="1"/>
  <c r="H70" i="1"/>
  <c r="F74" i="4"/>
  <c r="E34" i="9"/>
  <c r="B34" i="9" s="1"/>
  <c r="E50" i="4"/>
  <c r="D46" i="1" s="1"/>
  <c r="F133" i="4"/>
  <c r="G120" i="1"/>
  <c r="H124" i="1"/>
  <c r="B217" i="9"/>
  <c r="G79" i="1"/>
  <c r="G81" i="1"/>
  <c r="E30" i="9"/>
  <c r="B30" i="9" s="1"/>
  <c r="D1454" i="1"/>
  <c r="D1453" i="1"/>
  <c r="H1453" i="1" s="1"/>
  <c r="G1412" i="1"/>
  <c r="F118" i="6"/>
  <c r="E141" i="6"/>
  <c r="E114" i="6"/>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G1117" i="1"/>
  <c r="G1121" i="1"/>
  <c r="G1125" i="1"/>
  <c r="G1129" i="1"/>
  <c r="G969" i="1"/>
  <c r="G970" i="1"/>
  <c r="G971" i="1"/>
  <c r="G972" i="1"/>
  <c r="G973" i="1"/>
  <c r="G974" i="1"/>
  <c r="G975" i="1"/>
  <c r="G976" i="1"/>
  <c r="G977" i="1"/>
  <c r="G978" i="1"/>
  <c r="G979" i="1"/>
  <c r="G980" i="1"/>
  <c r="G981" i="1"/>
  <c r="G982" i="1"/>
  <c r="G983"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120" i="1"/>
  <c r="G1128" i="1"/>
  <c r="H1395" i="1"/>
  <c r="G1402" i="1"/>
  <c r="H1402" i="1"/>
  <c r="H1411" i="1"/>
  <c r="G1418" i="1"/>
  <c r="H1418" i="1"/>
  <c r="H1427" i="1"/>
  <c r="G1434" i="1"/>
  <c r="H1434" i="1"/>
  <c r="I1450" i="1"/>
  <c r="J1456" i="1"/>
  <c r="H1456" i="1"/>
  <c r="G1456" i="1"/>
  <c r="J1458" i="1"/>
  <c r="H1458" i="1"/>
  <c r="G1458" i="1"/>
  <c r="J1460" i="1"/>
  <c r="H1460" i="1"/>
  <c r="G1460" i="1"/>
  <c r="I1460" i="1" s="1"/>
  <c r="G1277" i="1"/>
  <c r="G1281" i="1"/>
  <c r="G1285" i="1"/>
  <c r="G1289" i="1"/>
  <c r="G1293"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G1390" i="1"/>
  <c r="H1390" i="1"/>
  <c r="G1406" i="1"/>
  <c r="H1406" i="1"/>
  <c r="G1422" i="1"/>
  <c r="H1422" i="1"/>
  <c r="I1442" i="1"/>
  <c r="G1276" i="1"/>
  <c r="G1280" i="1"/>
  <c r="G1284" i="1"/>
  <c r="G1288" i="1"/>
  <c r="G1292" i="1"/>
  <c r="G1296" i="1"/>
  <c r="G1394" i="1"/>
  <c r="H1394" i="1"/>
  <c r="H1403" i="1"/>
  <c r="G1410" i="1"/>
  <c r="H1410" i="1"/>
  <c r="H1419" i="1"/>
  <c r="G1426" i="1"/>
  <c r="H1426" i="1"/>
  <c r="H1455" i="1"/>
  <c r="J1455" i="1"/>
  <c r="G1455" i="1"/>
  <c r="I1455" i="1" s="1"/>
  <c r="H1457" i="1"/>
  <c r="J1457" i="1"/>
  <c r="G1457" i="1"/>
  <c r="H1459" i="1"/>
  <c r="J1459" i="1"/>
  <c r="G1459" i="1"/>
  <c r="H1461" i="1"/>
  <c r="G1461"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G1398" i="1"/>
  <c r="H1398" i="1"/>
  <c r="G1414" i="1"/>
  <c r="H1414" i="1"/>
  <c r="G1430" i="1"/>
  <c r="H1430" i="1"/>
  <c r="G1438" i="1"/>
  <c r="H1438" i="1"/>
  <c r="H1449" i="1"/>
  <c r="G1449" i="1"/>
  <c r="I1449" i="1" s="1"/>
  <c r="G1393" i="1"/>
  <c r="G1397" i="1"/>
  <c r="G1401" i="1"/>
  <c r="G1405" i="1"/>
  <c r="G1409" i="1"/>
  <c r="G1413" i="1"/>
  <c r="G1417" i="1"/>
  <c r="G1421" i="1"/>
  <c r="G1425" i="1"/>
  <c r="G1429" i="1"/>
  <c r="G1433" i="1"/>
  <c r="G1437" i="1"/>
  <c r="G1441" i="1"/>
  <c r="I1441" i="1" s="1"/>
  <c r="J1441" i="1"/>
  <c r="G1445" i="1"/>
  <c r="G1448" i="1"/>
  <c r="I1448" i="1" s="1"/>
  <c r="G1469" i="1"/>
  <c r="J1471" i="1"/>
  <c r="H1471" i="1"/>
  <c r="I1471" i="1" s="1"/>
  <c r="H1472" i="1"/>
  <c r="I1472" i="1" s="1"/>
  <c r="J1472" i="1"/>
  <c r="J1473" i="1"/>
  <c r="H1473" i="1"/>
  <c r="I1473" i="1" s="1"/>
  <c r="H1474" i="1"/>
  <c r="I1474" i="1" s="1"/>
  <c r="J1474" i="1"/>
  <c r="H1482" i="1"/>
  <c r="H1496" i="1"/>
  <c r="H1498" i="1"/>
  <c r="H1512" i="1"/>
  <c r="H1514" i="1"/>
  <c r="H1532" i="1"/>
  <c r="H1534" i="1"/>
  <c r="J1447" i="1"/>
  <c r="H1451" i="1"/>
  <c r="I1451" i="1" s="1"/>
  <c r="J1451" i="1"/>
  <c r="J1452" i="1"/>
  <c r="H1452" i="1"/>
  <c r="I1452" i="1" s="1"/>
  <c r="G1391" i="1"/>
  <c r="G1395" i="1"/>
  <c r="G1399" i="1"/>
  <c r="G1403" i="1"/>
  <c r="G1407" i="1"/>
  <c r="G1411" i="1"/>
  <c r="G1415" i="1"/>
  <c r="G1419" i="1"/>
  <c r="G1423" i="1"/>
  <c r="G1427" i="1"/>
  <c r="G1431" i="1"/>
  <c r="G1439" i="1"/>
  <c r="I1439" i="1" s="1"/>
  <c r="J1439" i="1"/>
  <c r="G1443" i="1"/>
  <c r="I1443" i="1" s="1"/>
  <c r="J1443"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H1488" i="1"/>
  <c r="H1490" i="1"/>
  <c r="H1504" i="1"/>
  <c r="H1506" i="1"/>
  <c r="H1526" i="1"/>
  <c r="H1540" i="1"/>
  <c r="H1542" i="1"/>
  <c r="J1476" i="1"/>
  <c r="H1476" i="1"/>
  <c r="I1476" i="1" s="1"/>
  <c r="H1477" i="1"/>
  <c r="I1477" i="1" s="1"/>
  <c r="J1477" i="1"/>
  <c r="J1478" i="1"/>
  <c r="H1478" i="1"/>
  <c r="I1478" i="1" s="1"/>
  <c r="H1479" i="1"/>
  <c r="I1479" i="1" s="1"/>
  <c r="J1479" i="1"/>
  <c r="G1480" i="1"/>
  <c r="H1550" i="1"/>
  <c r="G1550" i="1"/>
  <c r="H1554" i="1"/>
  <c r="G1554" i="1"/>
  <c r="H1558" i="1"/>
  <c r="G1558" i="1"/>
  <c r="H1562" i="1"/>
  <c r="G1562" i="1"/>
  <c r="H1566" i="1"/>
  <c r="G1566" i="1"/>
  <c r="H1570" i="1"/>
  <c r="G1570" i="1"/>
  <c r="H1574" i="1"/>
  <c r="G1574" i="1"/>
  <c r="H1578" i="1"/>
  <c r="G1578" i="1"/>
  <c r="F7" i="4"/>
  <c r="F8" i="4"/>
  <c r="D50" i="4"/>
  <c r="D6" i="4" s="1"/>
  <c r="D82" i="4"/>
  <c r="D106" i="4"/>
  <c r="F140" i="4"/>
  <c r="E163" i="4"/>
  <c r="G308" i="9"/>
  <c r="E308" i="9" s="1"/>
  <c r="B308" i="9" s="1"/>
  <c r="F177" i="5"/>
  <c r="D176" i="5"/>
  <c r="H21" i="9"/>
  <c r="G21" i="9"/>
  <c r="F152" i="4"/>
  <c r="F210" i="4"/>
  <c r="F264" i="4"/>
  <c r="E263" i="4"/>
  <c r="D259" i="1" s="1"/>
  <c r="D299" i="4"/>
  <c r="F300" i="4"/>
  <c r="E635" i="4"/>
  <c r="D629" i="1" s="1"/>
  <c r="D7" i="5"/>
  <c r="F196" i="4"/>
  <c r="E298" i="4"/>
  <c r="F164" i="4"/>
  <c r="D215" i="4"/>
  <c r="D151" i="4" s="1"/>
  <c r="D263" i="4"/>
  <c r="F351" i="4"/>
  <c r="F238" i="5"/>
  <c r="D344" i="4"/>
  <c r="F352" i="4"/>
  <c r="D396" i="4"/>
  <c r="D350" i="4" s="1"/>
  <c r="D421" i="4"/>
  <c r="D515" i="4"/>
  <c r="F529" i="4"/>
  <c r="D567" i="4"/>
  <c r="D528" i="4" s="1"/>
  <c r="F581" i="4"/>
  <c r="F603" i="4"/>
  <c r="D625" i="4"/>
  <c r="F13" i="5"/>
  <c r="F79" i="5"/>
  <c r="F135" i="5"/>
  <c r="F149" i="5"/>
  <c r="E310" i="9"/>
  <c r="B310" i="9" s="1"/>
  <c r="F206" i="5"/>
  <c r="D5" i="6"/>
  <c r="F115" i="6"/>
  <c r="G189" i="9"/>
  <c r="E189" i="9" s="1"/>
  <c r="B189" i="9" s="1"/>
  <c r="F417" i="4"/>
  <c r="E87" i="5"/>
  <c r="D1065" i="1" s="1"/>
  <c r="H1065" i="1" s="1"/>
  <c r="F88" i="5"/>
  <c r="D146" i="5"/>
  <c r="D68" i="5" s="1"/>
  <c r="E176" i="5"/>
  <c r="E5" i="7"/>
  <c r="E311" i="9"/>
  <c r="B311" i="9" s="1"/>
  <c r="E69" i="5"/>
  <c r="F69" i="5" s="1"/>
  <c r="E155" i="9"/>
  <c r="B155" i="9" s="1"/>
  <c r="G187" i="9"/>
  <c r="E187" i="9" s="1"/>
  <c r="B187" i="9" s="1"/>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8" i="9"/>
  <c r="E188" i="9" s="1"/>
  <c r="B188" i="9" s="1"/>
  <c r="G165" i="9"/>
  <c r="G164" i="9"/>
  <c r="E164" i="9" s="1"/>
  <c r="B164" i="9" s="1"/>
  <c r="G163" i="9"/>
  <c r="E163" i="9" s="1"/>
  <c r="B163" i="9" s="1"/>
  <c r="G162" i="9"/>
  <c r="E162" i="9" s="1"/>
  <c r="B162" i="9" s="1"/>
  <c r="G161" i="9"/>
  <c r="E161" i="9" s="1"/>
  <c r="B161" i="9" s="1"/>
  <c r="I10" i="9"/>
  <c r="G166" i="9"/>
  <c r="E166" i="9" s="1"/>
  <c r="B166" i="9" s="1"/>
  <c r="H165" i="9"/>
  <c r="F226" i="9"/>
  <c r="B226" i="9" s="1"/>
  <c r="B231" i="9"/>
  <c r="B239" i="9"/>
  <c r="F242" i="9"/>
  <c r="B242" i="9" s="1"/>
  <c r="B247" i="9"/>
  <c r="F250" i="9"/>
  <c r="B250" i="9" s="1"/>
  <c r="B255" i="9"/>
  <c r="B263" i="9"/>
  <c r="B271" i="9"/>
  <c r="B282" i="9"/>
  <c r="B287" i="9"/>
  <c r="B307" i="9"/>
  <c r="F222" i="9"/>
  <c r="B222" i="9" s="1"/>
  <c r="B227" i="9"/>
  <c r="F230" i="9"/>
  <c r="B230" i="9" s="1"/>
  <c r="B235" i="9"/>
  <c r="B243" i="9"/>
  <c r="F246" i="9"/>
  <c r="B246" i="9" s="1"/>
  <c r="B251" i="9"/>
  <c r="B259" i="9"/>
  <c r="F262" i="9"/>
  <c r="B262" i="9" s="1"/>
  <c r="B267" i="9"/>
  <c r="G1454" i="1" l="1"/>
  <c r="C1436" i="1"/>
  <c r="H29" i="3"/>
  <c r="G1453" i="1"/>
  <c r="E237" i="5"/>
  <c r="E175" i="5" s="1"/>
  <c r="D1152" i="1" s="1"/>
  <c r="H23" i="3"/>
  <c r="C1214" i="1"/>
  <c r="F245" i="5"/>
  <c r="C1222" i="1"/>
  <c r="H1154" i="1"/>
  <c r="G990" i="1"/>
  <c r="E7" i="5"/>
  <c r="E6" i="5" s="1"/>
  <c r="F12" i="5"/>
  <c r="H986" i="1"/>
  <c r="D43" i="8"/>
  <c r="C1524" i="1"/>
  <c r="D42" i="8"/>
  <c r="H1481" i="1"/>
  <c r="G1481" i="1"/>
  <c r="G1576" i="1"/>
  <c r="H1576" i="1"/>
  <c r="F213" i="9"/>
  <c r="B213" i="9" s="1"/>
  <c r="G637" i="1"/>
  <c r="F643" i="4"/>
  <c r="G638" i="1"/>
  <c r="H638" i="1"/>
  <c r="E151" i="4"/>
  <c r="F151" i="4" s="1"/>
  <c r="H192" i="1"/>
  <c r="G192" i="1"/>
  <c r="E21" i="9"/>
  <c r="B21" i="9" s="1"/>
  <c r="E6" i="4"/>
  <c r="F6" i="4" s="1"/>
  <c r="H1454" i="1"/>
  <c r="I1456" i="1"/>
  <c r="I28" i="3"/>
  <c r="D1435" i="1"/>
  <c r="I27" i="3"/>
  <c r="D1408" i="1"/>
  <c r="F114" i="6"/>
  <c r="F350" i="4"/>
  <c r="C345" i="1"/>
  <c r="H16" i="3"/>
  <c r="C2" i="1"/>
  <c r="F528" i="4"/>
  <c r="C522" i="1"/>
  <c r="H21" i="3"/>
  <c r="C1046" i="1"/>
  <c r="H17" i="3"/>
  <c r="D289" i="4"/>
  <c r="C147" i="1"/>
  <c r="E165" i="9"/>
  <c r="B165" i="9" s="1"/>
  <c r="I29" i="3"/>
  <c r="D1436" i="1"/>
  <c r="G318" i="9"/>
  <c r="E318" i="9" s="1"/>
  <c r="D141" i="6"/>
  <c r="F5" i="6"/>
  <c r="H24" i="3"/>
  <c r="C1299" i="1"/>
  <c r="F625" i="4"/>
  <c r="C619" i="1"/>
  <c r="G316" i="9"/>
  <c r="E316" i="9" s="1"/>
  <c r="I1459" i="1"/>
  <c r="I1458" i="1"/>
  <c r="E68" i="5"/>
  <c r="D1047" i="1"/>
  <c r="I22" i="3"/>
  <c r="D1153" i="1"/>
  <c r="F515" i="4"/>
  <c r="C509" i="1"/>
  <c r="F344" i="4"/>
  <c r="C339" i="1"/>
  <c r="E407" i="4"/>
  <c r="D402" i="1" s="1"/>
  <c r="D293" i="1"/>
  <c r="F176" i="5"/>
  <c r="D175" i="5"/>
  <c r="H22" i="3"/>
  <c r="C1153" i="1"/>
  <c r="F106" i="4"/>
  <c r="C102" i="1"/>
  <c r="G1065" i="1"/>
  <c r="F146" i="5"/>
  <c r="C1124" i="1"/>
  <c r="F421" i="4"/>
  <c r="D420" i="4"/>
  <c r="C415" i="1"/>
  <c r="F263" i="4"/>
  <c r="C259" i="1"/>
  <c r="D6" i="5"/>
  <c r="H20" i="3"/>
  <c r="C985" i="1"/>
  <c r="F299" i="4"/>
  <c r="D298" i="4"/>
  <c r="C294" i="1"/>
  <c r="E408" i="4"/>
  <c r="D403" i="1" s="1"/>
  <c r="F82" i="4"/>
  <c r="C78" i="1"/>
  <c r="F567" i="4"/>
  <c r="C561" i="1"/>
  <c r="F396" i="4"/>
  <c r="C391" i="1"/>
  <c r="F215" i="4"/>
  <c r="C211" i="1"/>
  <c r="E289" i="4"/>
  <c r="F163" i="4"/>
  <c r="D159" i="1"/>
  <c r="F50" i="4"/>
  <c r="C46" i="1"/>
  <c r="I1457" i="1"/>
  <c r="D1214" i="1" l="1"/>
  <c r="H1214" i="1" s="1"/>
  <c r="F237" i="5"/>
  <c r="I23" i="3"/>
  <c r="G1222" i="1"/>
  <c r="H1222" i="1"/>
  <c r="D985" i="1"/>
  <c r="H985" i="1" s="1"/>
  <c r="F7" i="5"/>
  <c r="I20" i="3"/>
  <c r="G1524" i="1"/>
  <c r="H1524" i="1"/>
  <c r="I35" i="3"/>
  <c r="C1518" i="1"/>
  <c r="G314" i="9"/>
  <c r="E314" i="9" s="1"/>
  <c r="B314" i="9" s="1"/>
  <c r="K1451" i="9"/>
  <c r="G313" i="9"/>
  <c r="E313" i="9" s="1"/>
  <c r="B313" i="9" s="1"/>
  <c r="H19" i="9"/>
  <c r="E19" i="9" s="1"/>
  <c r="B19" i="9" s="1"/>
  <c r="C1517" i="1"/>
  <c r="H11" i="3" s="1"/>
  <c r="I34" i="3"/>
  <c r="D147" i="1"/>
  <c r="I17" i="3"/>
  <c r="D2" i="1"/>
  <c r="G2" i="1" s="1"/>
  <c r="I16" i="3"/>
  <c r="E412" i="4"/>
  <c r="E639" i="4" s="1"/>
  <c r="H1408" i="1"/>
  <c r="G1408" i="1"/>
  <c r="G159" i="1"/>
  <c r="H159" i="1"/>
  <c r="H1517" i="1"/>
  <c r="G1517" i="1"/>
  <c r="H415" i="1"/>
  <c r="G415" i="1"/>
  <c r="H1047" i="1"/>
  <c r="G1047" i="1"/>
  <c r="B316" i="9"/>
  <c r="E315" i="9"/>
  <c r="I10" i="3" s="1"/>
  <c r="H1436" i="1"/>
  <c r="G1436" i="1"/>
  <c r="H147" i="1"/>
  <c r="G147" i="1"/>
  <c r="H522" i="1"/>
  <c r="G522" i="1"/>
  <c r="H1124" i="1"/>
  <c r="G1124" i="1"/>
  <c r="H1153" i="1"/>
  <c r="G1153" i="1"/>
  <c r="G509" i="1"/>
  <c r="H509" i="1"/>
  <c r="G211" i="1"/>
  <c r="H211" i="1"/>
  <c r="G46" i="1"/>
  <c r="H46" i="1"/>
  <c r="E291" i="4"/>
  <c r="D287" i="1" s="1"/>
  <c r="E413" i="4"/>
  <c r="D285" i="1"/>
  <c r="G294" i="1"/>
  <c r="H294" i="1"/>
  <c r="F420" i="4"/>
  <c r="D635" i="4"/>
  <c r="C414" i="1"/>
  <c r="G102" i="1"/>
  <c r="H102" i="1"/>
  <c r="F175" i="5"/>
  <c r="C1152" i="1"/>
  <c r="H339" i="1"/>
  <c r="G339" i="1"/>
  <c r="I21" i="3"/>
  <c r="D1046" i="1"/>
  <c r="G1046" i="1" s="1"/>
  <c r="H619" i="1"/>
  <c r="G619" i="1"/>
  <c r="G345" i="1"/>
  <c r="H345" i="1"/>
  <c r="G278" i="9"/>
  <c r="G285" i="9"/>
  <c r="E285" i="9" s="1"/>
  <c r="B285" i="9" s="1"/>
  <c r="F6" i="5"/>
  <c r="C984" i="1"/>
  <c r="H278" i="9"/>
  <c r="D984" i="1"/>
  <c r="G561" i="1"/>
  <c r="H561" i="1"/>
  <c r="G259" i="1"/>
  <c r="H259" i="1"/>
  <c r="H391" i="1"/>
  <c r="G391" i="1"/>
  <c r="G78" i="1"/>
  <c r="H78" i="1"/>
  <c r="D407" i="4"/>
  <c r="F298" i="4"/>
  <c r="C293" i="1"/>
  <c r="G1214" i="1"/>
  <c r="E290" i="4"/>
  <c r="D286" i="1" s="1"/>
  <c r="F141" i="6"/>
  <c r="H28" i="3"/>
  <c r="C1435" i="1"/>
  <c r="D413" i="4"/>
  <c r="D291" i="4"/>
  <c r="F289" i="4"/>
  <c r="C285" i="1"/>
  <c r="F68" i="5"/>
  <c r="D636" i="4"/>
  <c r="D412" i="4"/>
  <c r="H9" i="3"/>
  <c r="H1299" i="1"/>
  <c r="G1299" i="1"/>
  <c r="E317" i="9"/>
  <c r="B318" i="9"/>
  <c r="D290" i="4"/>
  <c r="D408" i="4"/>
  <c r="G985" i="1" l="1"/>
  <c r="G1518" i="1"/>
  <c r="H1518" i="1"/>
  <c r="E312" i="9"/>
  <c r="I11" i="3" s="1"/>
  <c r="H2" i="1"/>
  <c r="D407" i="1"/>
  <c r="H8" i="3"/>
  <c r="H984" i="1"/>
  <c r="G984" i="1"/>
  <c r="F636" i="4"/>
  <c r="C630" i="1"/>
  <c r="F291" i="4"/>
  <c r="C287" i="1"/>
  <c r="G293" i="1"/>
  <c r="H293" i="1"/>
  <c r="F635" i="4"/>
  <c r="C629" i="1"/>
  <c r="H1046" i="1"/>
  <c r="D640" i="4"/>
  <c r="D415" i="4"/>
  <c r="F413" i="4"/>
  <c r="C408" i="1"/>
  <c r="E640" i="4"/>
  <c r="E415" i="4"/>
  <c r="D410" i="1" s="1"/>
  <c r="D408" i="1"/>
  <c r="K3" i="9"/>
  <c r="I9" i="3"/>
  <c r="H285" i="1"/>
  <c r="G285" i="1"/>
  <c r="G1435" i="1"/>
  <c r="H1435" i="1"/>
  <c r="F407" i="4"/>
  <c r="C402" i="1"/>
  <c r="E278" i="9"/>
  <c r="E414" i="4"/>
  <c r="D409" i="1" s="1"/>
  <c r="N3" i="9"/>
  <c r="F408" i="4"/>
  <c r="C403" i="1"/>
  <c r="F290" i="4"/>
  <c r="C286" i="1"/>
  <c r="D639" i="4"/>
  <c r="D414" i="4"/>
  <c r="F412" i="4"/>
  <c r="C407" i="1"/>
  <c r="H1152" i="1"/>
  <c r="G1152" i="1"/>
  <c r="G414" i="1"/>
  <c r="H414" i="1"/>
  <c r="D633" i="1"/>
  <c r="F414" i="4" l="1"/>
  <c r="C409" i="1"/>
  <c r="E642" i="4"/>
  <c r="D634" i="1"/>
  <c r="D642" i="4"/>
  <c r="F640" i="4"/>
  <c r="C634" i="1"/>
  <c r="H630" i="1"/>
  <c r="G630" i="1"/>
  <c r="E641" i="4"/>
  <c r="D641" i="4"/>
  <c r="F639" i="4"/>
  <c r="C633" i="1"/>
  <c r="E277" i="9"/>
  <c r="I8" i="3" s="1"/>
  <c r="B278" i="9"/>
  <c r="G408" i="1"/>
  <c r="H408" i="1"/>
  <c r="G403" i="1"/>
  <c r="H403" i="1"/>
  <c r="H407" i="1"/>
  <c r="G407" i="1"/>
  <c r="G286" i="1"/>
  <c r="H286" i="1"/>
  <c r="G402" i="1"/>
  <c r="H402" i="1"/>
  <c r="H629" i="1"/>
  <c r="G629" i="1"/>
  <c r="H287" i="1"/>
  <c r="G287" i="1"/>
  <c r="F415" i="4"/>
  <c r="C410" i="1"/>
  <c r="M3" i="9"/>
  <c r="H410" i="1" l="1"/>
  <c r="G410" i="1"/>
  <c r="F641" i="4"/>
  <c r="D645" i="4"/>
  <c r="C635" i="1"/>
  <c r="H634" i="1"/>
  <c r="G634" i="1"/>
  <c r="E646" i="4"/>
  <c r="D636" i="1"/>
  <c r="E645" i="4"/>
  <c r="G276" i="9" s="1"/>
  <c r="E276" i="9" s="1"/>
  <c r="B276" i="9" s="1"/>
  <c r="D635" i="1"/>
  <c r="G409" i="1"/>
  <c r="H409" i="1"/>
  <c r="H633" i="1"/>
  <c r="G633" i="1"/>
  <c r="D646" i="4"/>
  <c r="F642" i="4"/>
  <c r="C636" i="1"/>
  <c r="F645" i="4" l="1"/>
  <c r="H18" i="3"/>
  <c r="C639" i="1"/>
  <c r="H636" i="1"/>
  <c r="G636" i="1"/>
  <c r="I18" i="3"/>
  <c r="D639" i="1"/>
  <c r="F646" i="4"/>
  <c r="H19" i="3"/>
  <c r="C640" i="1"/>
  <c r="I19" i="3"/>
  <c r="D640" i="1"/>
  <c r="H7" i="3" s="1"/>
  <c r="H635" i="1"/>
  <c r="G635" i="1"/>
  <c r="J3" i="9" l="1"/>
  <c r="H639" i="1"/>
  <c r="G639" i="1"/>
  <c r="H640" i="1"/>
  <c r="G640" i="1"/>
  <c r="G274" i="9" l="1"/>
  <c r="M272" i="9"/>
  <c r="L272" i="9"/>
  <c r="H274" i="9"/>
  <c r="H18" i="9"/>
  <c r="G18" i="9"/>
  <c r="K5" i="9"/>
  <c r="K10" i="9"/>
  <c r="G16" i="9"/>
  <c r="K7" i="9"/>
  <c r="J12" i="9"/>
  <c r="J17" i="9"/>
  <c r="L16" i="9"/>
  <c r="I7" i="9"/>
  <c r="I6" i="9"/>
  <c r="K12" i="9"/>
  <c r="G17" i="9"/>
  <c r="K9" i="9"/>
  <c r="L15" i="9"/>
  <c r="M16" i="9"/>
  <c r="K6" i="9"/>
  <c r="J11" i="9"/>
  <c r="I17" i="9"/>
  <c r="J8" i="9"/>
  <c r="I13" i="9"/>
  <c r="J7" i="9"/>
  <c r="I12" i="9"/>
  <c r="I9" i="9"/>
  <c r="G15" i="9"/>
  <c r="K8" i="9"/>
  <c r="J13" i="9"/>
  <c r="J10" i="9"/>
  <c r="H17" i="9"/>
  <c r="I8" i="9"/>
  <c r="M15" i="9"/>
  <c r="I5" i="9"/>
  <c r="K11" i="9"/>
  <c r="H16" i="9"/>
  <c r="J9" i="9"/>
  <c r="H15" i="9"/>
  <c r="J6" i="9"/>
  <c r="I11" i="9"/>
  <c r="J5" i="9"/>
  <c r="K13" i="9"/>
  <c r="E10" i="9" l="1"/>
  <c r="B10" i="9" s="1"/>
  <c r="E9" i="9"/>
  <c r="B9" i="9" s="1"/>
  <c r="E5" i="9"/>
  <c r="B5" i="9" s="1"/>
  <c r="E6" i="9"/>
  <c r="B6" i="9" s="1"/>
  <c r="E11" i="9"/>
  <c r="B11" i="9" s="1"/>
  <c r="E18" i="9"/>
  <c r="B18" i="9" s="1"/>
  <c r="E12" i="9"/>
  <c r="B12" i="9" s="1"/>
  <c r="F15" i="9"/>
  <c r="F272" i="9"/>
  <c r="E8" i="9"/>
  <c r="B8" i="9" s="1"/>
  <c r="E7" i="9"/>
  <c r="B7" i="9" s="1"/>
  <c r="E15" i="9"/>
  <c r="E13" i="9"/>
  <c r="B13" i="9" s="1"/>
  <c r="E17" i="9"/>
  <c r="B17" i="9" s="1"/>
  <c r="F16" i="9"/>
  <c r="E16" i="9"/>
  <c r="E274" i="9"/>
  <c r="B16" i="9" l="1"/>
  <c r="F14" i="9"/>
  <c r="B15" i="9"/>
  <c r="E14" i="9"/>
  <c r="B274" i="9"/>
  <c r="E20" i="9"/>
  <c r="I7" i="3" s="1"/>
  <c r="B272" i="9"/>
  <c r="F20" i="9"/>
  <c r="E4" i="9"/>
  <c r="F3" i="9" l="1"/>
  <c r="E3" i="9"/>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<sst xmlns="http://schemas.openxmlformats.org/spreadsheetml/2006/main" count="4375" uniqueCount="3426">
  <si>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</si>
  <si>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</si>
  <si>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</si>
  <si>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</si>
  <si>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</si>
  <si>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</si>
  <si>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</si>
  <si>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</si>
  <si>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</si>
  <si>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</si>
  <si>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</si>
  <si>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</si>
  <si>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</si>
  <si>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</si>
  <si>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</si>
  <si>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</si>
  <si>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</si>
  <si>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</si>
  <si>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</si>
  <si>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</si>
  <si>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</si>
  <si>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</si>
  <si>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</si>
  <si>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</si>
  <si>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</si>
  <si>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</si>
  <si>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</si>
  <si>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</si>
  <si>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</si>
  <si>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</si>
  <si>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</si>
  <si>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HVAR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</si>
  <si>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</si>
  <si>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</si>
  <si>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</si>
  <si>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</si>
  <si>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</si>
  <si>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</si>
  <si>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</si>
  <si>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</si>
  <si>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</si>
  <si>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</si>
  <si>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</si>
  <si>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</si>
  <si>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</si>
  <si>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</si>
  <si>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</si>
  <si>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</si>
  <si>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</si>
  <si>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18104 - SREDNJA ŠKOLA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</si>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</sst>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1762807.9099999997</v>
      </c>
      <c r="D2" s="6">
        <f>'PR-RAS'!E6</f>
        <v>2198033.1399999997</v>
      </c>
      <c r="E2" s="6">
        <v>0</v>
      </c>
      <c r="F2" s="6">
        <v>0</v>
      </c>
      <c r="G2" s="7">
        <f t="shared" ref="G2:G264" si="0">(B2/1000)*(C2*1+D2*2)</f>
        <v>6158.8741899999995</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1624704.47</v>
      </c>
      <c r="D46" s="1">
        <f>'PR-RAS'!E50</f>
        <v>2040549.1599999997</v>
      </c>
      <c r="E46" s="1">
        <v>0</v>
      </c>
      <c r="F46" s="1">
        <v>0</v>
      </c>
      <c r="G46" s="2">
        <f t="shared" si="0"/>
        <v>256761.12554999994</v>
      </c>
      <c r="H46" s="2">
        <f t="shared" si="1"/>
        <v>0.62999999965541065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1575780.66</v>
      </c>
      <c r="D64" s="1">
        <f>'PR-RAS'!E68</f>
        <v>1986339.38</v>
      </c>
      <c r="E64" s="1">
        <v>0</v>
      </c>
      <c r="F64" s="1">
        <v>0</v>
      </c>
      <c r="G64" s="2">
        <f t="shared" si="0"/>
        <v>349552.94345999998</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1541479.96</v>
      </c>
      <c r="D65" s="1">
        <f>'PR-RAS'!E69</f>
        <v>1958590.9</v>
      </c>
      <c r="E65" s="1">
        <v>0</v>
      </c>
      <c r="F65" s="1">
        <v>0</v>
      </c>
      <c r="G65" s="2">
        <f t="shared" si="0"/>
        <v>349354.35264</v>
      </c>
      <c r="H65" s="2">
        <f t="shared" si="1"/>
        <v>0.14000000013038516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34300.699999999997</v>
      </c>
      <c r="D66" s="1">
        <f>'PR-RAS'!E70</f>
        <v>27748.48</v>
      </c>
      <c r="E66" s="1">
        <v>0</v>
      </c>
      <c r="F66" s="1">
        <v>0</v>
      </c>
      <c r="G66" s="2">
        <f t="shared" si="0"/>
        <v>5836.8479000000007</v>
      </c>
      <c r="H66" s="2">
        <f t="shared" si="1"/>
        <v>0.78000000000247383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43261.8</v>
      </c>
      <c r="D70" s="1">
        <f>'PR-RAS'!E74</f>
        <v>50676.4</v>
      </c>
      <c r="E70" s="1">
        <v>0</v>
      </c>
      <c r="F70" s="1">
        <v>0</v>
      </c>
      <c r="G70" s="2">
        <f t="shared" si="0"/>
        <v>9978.4074000000019</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43261.8</v>
      </c>
      <c r="D71" s="1">
        <f>'PR-RAS'!E75</f>
        <v>50676.4</v>
      </c>
      <c r="E71" s="1">
        <v>0</v>
      </c>
      <c r="F71" s="1">
        <v>0</v>
      </c>
      <c r="G71" s="2">
        <f t="shared" si="0"/>
        <v>10123.022000000001</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5662.01</v>
      </c>
      <c r="D73" s="1">
        <f>'PR-RAS'!E77</f>
        <v>3533.38</v>
      </c>
      <c r="E73" s="1">
        <v>0</v>
      </c>
      <c r="F73" s="1">
        <v>0</v>
      </c>
      <c r="G73" s="2">
        <f t="shared" si="0"/>
        <v>916.47143999999992</v>
      </c>
      <c r="H73" s="2">
        <f t="shared" si="1"/>
        <v>0.39000000000032742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849.3</v>
      </c>
      <c r="D74" s="1">
        <f>'PR-RAS'!E78</f>
        <v>530.01</v>
      </c>
      <c r="E74" s="1">
        <v>0</v>
      </c>
      <c r="F74" s="1">
        <v>0</v>
      </c>
      <c r="G74" s="2">
        <f t="shared" si="0"/>
        <v>139.38036</v>
      </c>
      <c r="H74" s="2">
        <f t="shared" si="1"/>
        <v>0.30999999999994543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4812.71</v>
      </c>
      <c r="D76" s="1">
        <f>'PR-RAS'!E80</f>
        <v>3003.37</v>
      </c>
      <c r="E76" s="1">
        <v>0</v>
      </c>
      <c r="F76" s="1">
        <v>0</v>
      </c>
      <c r="G76" s="2">
        <f t="shared" si="0"/>
        <v>811.45875000000001</v>
      </c>
      <c r="H76" s="2">
        <f t="shared" si="1"/>
        <v>0.65999999999985448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0.2</v>
      </c>
      <c r="E78" s="1">
        <v>0</v>
      </c>
      <c r="F78" s="1">
        <v>0</v>
      </c>
      <c r="G78" s="2">
        <f t="shared" si="0"/>
        <v>4.1579999999999999E-2</v>
      </c>
      <c r="H78" s="2">
        <f t="shared" si="1"/>
        <v>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0.2</v>
      </c>
      <c r="E79" s="1">
        <v>0</v>
      </c>
      <c r="F79" s="1">
        <v>0</v>
      </c>
      <c r="G79" s="2">
        <f t="shared" si="0"/>
        <v>4.2120000000000005E-2</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0.2</v>
      </c>
      <c r="E81" s="1">
        <v>0</v>
      </c>
      <c r="F81" s="1">
        <v>0</v>
      </c>
      <c r="G81" s="2">
        <f t="shared" si="0"/>
        <v>4.3200000000000002E-2</v>
      </c>
      <c r="H81" s="2">
        <f t="shared" si="1"/>
        <v>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599.20000000000005</v>
      </c>
      <c r="D102" s="1">
        <f>'PR-RAS'!E106</f>
        <v>621.59</v>
      </c>
      <c r="E102" s="1">
        <v>0</v>
      </c>
      <c r="F102" s="1">
        <v>0</v>
      </c>
      <c r="G102" s="2">
        <f t="shared" si="0"/>
        <v>186.08038000000002</v>
      </c>
      <c r="H102" s="2">
        <f t="shared" si="1"/>
        <v>0.61000000000001364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599.20000000000005</v>
      </c>
      <c r="D108" s="1">
        <f>'PR-RAS'!E112</f>
        <v>621.59</v>
      </c>
      <c r="E108" s="1">
        <v>0</v>
      </c>
      <c r="F108" s="1">
        <v>0</v>
      </c>
      <c r="G108" s="2">
        <f t="shared" si="0"/>
        <v>197.13466</v>
      </c>
      <c r="H108" s="2">
        <f t="shared" si="1"/>
        <v>0.61000000000001364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599.20000000000005</v>
      </c>
      <c r="D113" s="1">
        <f>'PR-RAS'!E117</f>
        <v>621.59</v>
      </c>
      <c r="E113" s="1">
        <v>0</v>
      </c>
      <c r="F113" s="1">
        <v>0</v>
      </c>
      <c r="G113" s="2">
        <f t="shared" si="0"/>
        <v>206.34656000000001</v>
      </c>
      <c r="H113" s="2">
        <f t="shared" si="1"/>
        <v>0.61000000000001364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7841.38</v>
      </c>
      <c r="D120" s="1">
        <f>'PR-RAS'!E124</f>
        <v>17527.120000000003</v>
      </c>
      <c r="E120" s="1">
        <v>0</v>
      </c>
      <c r="F120" s="1">
        <v>0</v>
      </c>
      <c r="G120" s="2">
        <f t="shared" si="0"/>
        <v>5104.5787799999998</v>
      </c>
      <c r="H120" s="2">
        <f t="shared" si="1"/>
        <v>0.50000000000272848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350</v>
      </c>
      <c r="D121" s="1">
        <f>'PR-RAS'!E125</f>
        <v>0</v>
      </c>
      <c r="E121" s="1">
        <v>0</v>
      </c>
      <c r="F121" s="1">
        <v>0</v>
      </c>
      <c r="G121" s="2">
        <f t="shared" si="0"/>
        <v>42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350</v>
      </c>
      <c r="D122" s="1">
        <f>'PR-RAS'!E126</f>
        <v>0</v>
      </c>
      <c r="E122" s="1">
        <v>0</v>
      </c>
      <c r="F122" s="1">
        <v>0</v>
      </c>
      <c r="G122" s="2">
        <f t="shared" si="0"/>
        <v>42.35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7491.38</v>
      </c>
      <c r="D124" s="1">
        <f>'PR-RAS'!E128</f>
        <v>17527.120000000003</v>
      </c>
      <c r="E124" s="1">
        <v>0</v>
      </c>
      <c r="F124" s="1">
        <v>0</v>
      </c>
      <c r="G124" s="2">
        <f t="shared" si="0"/>
        <v>5233.1112600000006</v>
      </c>
      <c r="H124" s="2">
        <f t="shared" si="1"/>
        <v>0.50000000000272848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7491.38</v>
      </c>
      <c r="D125" s="1">
        <f>'PR-RAS'!E129</f>
        <v>11527.12</v>
      </c>
      <c r="E125" s="1">
        <v>0</v>
      </c>
      <c r="F125" s="1">
        <v>0</v>
      </c>
      <c r="G125" s="2">
        <f t="shared" si="0"/>
        <v>3787.6568800000005</v>
      </c>
      <c r="H125" s="2">
        <f t="shared" si="1"/>
        <v>0.50000000000090949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6000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129662.72</v>
      </c>
      <c r="D129" s="1">
        <f>'PR-RAS'!E133</f>
        <v>139335.07</v>
      </c>
      <c r="E129" s="1">
        <v>0</v>
      </c>
      <c r="F129" s="1">
        <v>0</v>
      </c>
      <c r="G129" s="2">
        <f t="shared" si="0"/>
        <v>52266.606079999998</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129662.72</v>
      </c>
      <c r="D130" s="1">
        <f>'PR-RAS'!E134</f>
        <v>139335.07</v>
      </c>
      <c r="E130" s="1">
        <v>0</v>
      </c>
      <c r="F130" s="1">
        <v>0</v>
      </c>
      <c r="G130" s="2">
        <f t="shared" si="0"/>
        <v>52674.93894</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129662.72</v>
      </c>
      <c r="D131" s="1">
        <f>'PR-RAS'!E135</f>
        <v>139335.07</v>
      </c>
      <c r="E131" s="1">
        <v>0</v>
      </c>
      <c r="F131" s="1">
        <v>0</v>
      </c>
      <c r="G131" s="2">
        <f t="shared" si="0"/>
        <v>53083.271800000002</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1748935.57</v>
      </c>
      <c r="D147" s="1">
        <f>'PR-RAS'!E151</f>
        <v>2146609.4700000002</v>
      </c>
      <c r="E147" s="1">
        <v>0</v>
      </c>
      <c r="F147" s="1">
        <v>0</v>
      </c>
      <c r="G147" s="2">
        <f t="shared" si="0"/>
        <v>882154.55846000009</v>
      </c>
      <c r="H147" s="2">
        <f t="shared" si="1"/>
        <v>0.90000000013969839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1528951.6800000002</v>
      </c>
      <c r="D148" s="1">
        <f>'PR-RAS'!E152</f>
        <v>1941474.5899999999</v>
      </c>
      <c r="E148" s="1">
        <v>0</v>
      </c>
      <c r="F148" s="1">
        <v>0</v>
      </c>
      <c r="G148" s="2">
        <f t="shared" si="0"/>
        <v>795549.42641999992</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1258816.19</v>
      </c>
      <c r="D149" s="1">
        <f>'PR-RAS'!E153</f>
        <v>1609859.17</v>
      </c>
      <c r="E149" s="1">
        <v>0</v>
      </c>
      <c r="F149" s="1">
        <v>0</v>
      </c>
      <c r="G149" s="2">
        <f t="shared" si="0"/>
        <v>662823.11043999984</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1226058.92</v>
      </c>
      <c r="D150" s="1">
        <f>'PR-RAS'!E154</f>
        <v>1493686.45</v>
      </c>
      <c r="E150" s="1">
        <v>0</v>
      </c>
      <c r="F150" s="1">
        <v>0</v>
      </c>
      <c r="G150" s="2">
        <f t="shared" si="0"/>
        <v>627801.34117999999</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25332.78</v>
      </c>
      <c r="D152" s="1">
        <f>'PR-RAS'!E156</f>
        <v>36641.47</v>
      </c>
      <c r="E152" s="1">
        <v>0</v>
      </c>
      <c r="F152" s="1">
        <v>0</v>
      </c>
      <c r="G152" s="2">
        <f t="shared" si="0"/>
        <v>14890.97372</v>
      </c>
      <c r="H152" s="2">
        <f t="shared" si="1"/>
        <v>0.69000000000232831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7424.49</v>
      </c>
      <c r="D153" s="1">
        <f>'PR-RAS'!E157</f>
        <v>79531.25</v>
      </c>
      <c r="E153" s="1">
        <v>0</v>
      </c>
      <c r="F153" s="1">
        <v>0</v>
      </c>
      <c r="G153" s="2">
        <f t="shared" si="0"/>
        <v>25306.02248</v>
      </c>
      <c r="H153" s="2">
        <f t="shared" si="1"/>
        <v>0.73999999999978172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62132.61</v>
      </c>
      <c r="D154" s="1">
        <f>'PR-RAS'!E158</f>
        <v>65630.75</v>
      </c>
      <c r="E154" s="1">
        <v>0</v>
      </c>
      <c r="F154" s="1">
        <v>0</v>
      </c>
      <c r="G154" s="2">
        <f t="shared" si="0"/>
        <v>29589.298829999996</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208002.88</v>
      </c>
      <c r="D155" s="1">
        <f>'PR-RAS'!E159</f>
        <v>265984.67000000004</v>
      </c>
      <c r="E155" s="1">
        <v>0</v>
      </c>
      <c r="F155" s="1">
        <v>0</v>
      </c>
      <c r="G155" s="2">
        <f t="shared" si="0"/>
        <v>113955.72188000001</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207579.9</v>
      </c>
      <c r="D157" s="1">
        <f>'PR-RAS'!E161</f>
        <v>265977.84000000003</v>
      </c>
      <c r="E157" s="1">
        <v>0</v>
      </c>
      <c r="F157" s="1">
        <v>0</v>
      </c>
      <c r="G157" s="2">
        <f t="shared" si="0"/>
        <v>115367.55048000001</v>
      </c>
      <c r="H157" s="2">
        <f t="shared" si="1"/>
        <v>0.2599999999802094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422.98</v>
      </c>
      <c r="D158" s="1">
        <f>'PR-RAS'!E162</f>
        <v>6.83</v>
      </c>
      <c r="E158" s="1">
        <v>0</v>
      </c>
      <c r="F158" s="1">
        <v>0</v>
      </c>
      <c r="G158" s="2">
        <f t="shared" si="0"/>
        <v>68.552480000000003</v>
      </c>
      <c r="H158" s="2">
        <f t="shared" si="1"/>
        <v>0.18999999999998174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215287.38999999998</v>
      </c>
      <c r="D159" s="1">
        <f>'PR-RAS'!E163</f>
        <v>202430.98</v>
      </c>
      <c r="E159" s="1">
        <v>0</v>
      </c>
      <c r="F159" s="1">
        <v>0</v>
      </c>
      <c r="G159" s="2">
        <f t="shared" si="0"/>
        <v>97983.597299999994</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76972.47</v>
      </c>
      <c r="D160" s="1">
        <f>'PR-RAS'!E164</f>
        <v>68899.570000000007</v>
      </c>
      <c r="E160" s="1">
        <v>0</v>
      </c>
      <c r="F160" s="1">
        <v>0</v>
      </c>
      <c r="G160" s="2">
        <f t="shared" si="0"/>
        <v>34148.685990000005</v>
      </c>
      <c r="H160" s="2">
        <f t="shared" si="1"/>
        <v>0.89999999999417923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20615.3</v>
      </c>
      <c r="D161" s="1">
        <f>'PR-RAS'!E165</f>
        <v>12462.04</v>
      </c>
      <c r="E161" s="1">
        <v>0</v>
      </c>
      <c r="F161" s="1">
        <v>0</v>
      </c>
      <c r="G161" s="2">
        <f t="shared" si="0"/>
        <v>7286.3008000000009</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50320.91</v>
      </c>
      <c r="D162" s="1">
        <f>'PR-RAS'!E166</f>
        <v>51020.23</v>
      </c>
      <c r="E162" s="1">
        <v>0</v>
      </c>
      <c r="F162" s="1">
        <v>0</v>
      </c>
      <c r="G162" s="2">
        <f t="shared" si="0"/>
        <v>24530.18057</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6036.26</v>
      </c>
      <c r="D163" s="1">
        <f>'PR-RAS'!E167</f>
        <v>5417.3</v>
      </c>
      <c r="E163" s="1">
        <v>0</v>
      </c>
      <c r="F163" s="1">
        <v>0</v>
      </c>
      <c r="G163" s="2">
        <f t="shared" si="0"/>
        <v>2733.0793200000003</v>
      </c>
      <c r="H163" s="2">
        <f t="shared" si="1"/>
        <v>0.56000000000040018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59502.44999999999</v>
      </c>
      <c r="D165" s="1">
        <f>'PR-RAS'!E169</f>
        <v>55208.09</v>
      </c>
      <c r="E165" s="1">
        <v>0</v>
      </c>
      <c r="F165" s="1">
        <v>0</v>
      </c>
      <c r="G165" s="2">
        <f t="shared" si="0"/>
        <v>27866.655319999998</v>
      </c>
      <c r="H165" s="2">
        <f t="shared" si="1"/>
        <v>0.5399999999863212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33723.85</v>
      </c>
      <c r="D166" s="1">
        <f>'PR-RAS'!E170</f>
        <v>22857.71</v>
      </c>
      <c r="E166" s="1">
        <v>0</v>
      </c>
      <c r="F166" s="1">
        <v>0</v>
      </c>
      <c r="G166" s="2">
        <f t="shared" si="0"/>
        <v>13107.479549999998</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768.68</v>
      </c>
      <c r="D167" s="1">
        <f>'PR-RAS'!E171</f>
        <v>384.43</v>
      </c>
      <c r="E167" s="1">
        <v>0</v>
      </c>
      <c r="F167" s="1">
        <v>0</v>
      </c>
      <c r="G167" s="2">
        <f t="shared" si="0"/>
        <v>255.23164</v>
      </c>
      <c r="H167" s="2">
        <f t="shared" si="1"/>
        <v>0.75000000000005684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20744.759999999998</v>
      </c>
      <c r="D168" s="1">
        <f>'PR-RAS'!E172</f>
        <v>17842.98</v>
      </c>
      <c r="E168" s="1">
        <v>0</v>
      </c>
      <c r="F168" s="1">
        <v>0</v>
      </c>
      <c r="G168" s="2">
        <f t="shared" si="0"/>
        <v>9423.9302400000015</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1705.2</v>
      </c>
      <c r="D169" s="1">
        <f>'PR-RAS'!E173</f>
        <v>3455.81</v>
      </c>
      <c r="E169" s="1">
        <v>0</v>
      </c>
      <c r="F169" s="1">
        <v>0</v>
      </c>
      <c r="G169" s="2">
        <f t="shared" si="0"/>
        <v>1447.6257600000001</v>
      </c>
      <c r="H169" s="2">
        <f t="shared" si="1"/>
        <v>0.39000000000010004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2385.1799999999998</v>
      </c>
      <c r="D170" s="1">
        <f>'PR-RAS'!E174</f>
        <v>10309.370000000001</v>
      </c>
      <c r="E170" s="1">
        <v>0</v>
      </c>
      <c r="F170" s="1">
        <v>0</v>
      </c>
      <c r="G170" s="2">
        <f t="shared" si="0"/>
        <v>3887.6624800000004</v>
      </c>
      <c r="H170" s="2">
        <f t="shared" si="1"/>
        <v>0.55000000000063665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174.78</v>
      </c>
      <c r="D172" s="1">
        <f>'PR-RAS'!E176</f>
        <v>357.79</v>
      </c>
      <c r="E172" s="1">
        <v>0</v>
      </c>
      <c r="F172" s="1">
        <v>0</v>
      </c>
      <c r="G172" s="2">
        <f t="shared" si="0"/>
        <v>152.25156000000001</v>
      </c>
      <c r="H172" s="2">
        <f t="shared" si="1"/>
        <v>0.4299999999999784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26351.129999999997</v>
      </c>
      <c r="D173" s="1">
        <f>'PR-RAS'!E177</f>
        <v>30228.85</v>
      </c>
      <c r="E173" s="1">
        <v>0</v>
      </c>
      <c r="F173" s="1">
        <v>0</v>
      </c>
      <c r="G173" s="2">
        <f t="shared" si="0"/>
        <v>14931.118759999996</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5330.69</v>
      </c>
      <c r="D174" s="1">
        <f>'PR-RAS'!E178</f>
        <v>4486.43</v>
      </c>
      <c r="E174" s="1">
        <v>0</v>
      </c>
      <c r="F174" s="1">
        <v>0</v>
      </c>
      <c r="G174" s="2">
        <f t="shared" si="0"/>
        <v>2474.5141499999995</v>
      </c>
      <c r="H174" s="2">
        <f t="shared" si="1"/>
        <v>0.74000000000069122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1746.18</v>
      </c>
      <c r="D175" s="1">
        <f>'PR-RAS'!E179</f>
        <v>5569.69</v>
      </c>
      <c r="E175" s="1">
        <v>0</v>
      </c>
      <c r="F175" s="1">
        <v>0</v>
      </c>
      <c r="G175" s="2">
        <f t="shared" si="0"/>
        <v>2242.0874399999998</v>
      </c>
      <c r="H175" s="2">
        <f t="shared" si="1"/>
        <v>0.49000000000046384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282</v>
      </c>
      <c r="D176" s="1">
        <f>'PR-RAS'!E180</f>
        <v>157</v>
      </c>
      <c r="E176" s="1">
        <v>0</v>
      </c>
      <c r="F176" s="1">
        <v>0</v>
      </c>
      <c r="G176" s="2">
        <f t="shared" si="0"/>
        <v>104.3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5915.2</v>
      </c>
      <c r="D177" s="1">
        <f>'PR-RAS'!E181</f>
        <v>6785.75</v>
      </c>
      <c r="E177" s="1">
        <v>0</v>
      </c>
      <c r="F177" s="1">
        <v>0</v>
      </c>
      <c r="G177" s="2">
        <f t="shared" si="0"/>
        <v>3429.6592000000001</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2608.0500000000002</v>
      </c>
      <c r="D179" s="1">
        <f>'PR-RAS'!E183</f>
        <v>3338.7</v>
      </c>
      <c r="E179" s="1">
        <v>0</v>
      </c>
      <c r="F179" s="1">
        <v>0</v>
      </c>
      <c r="G179" s="2">
        <f t="shared" si="0"/>
        <v>1652.8101000000001</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3904.51</v>
      </c>
      <c r="D180" s="1">
        <f>'PR-RAS'!E184</f>
        <v>468.75</v>
      </c>
      <c r="E180" s="1">
        <v>0</v>
      </c>
      <c r="F180" s="1">
        <v>0</v>
      </c>
      <c r="G180" s="2">
        <f t="shared" si="0"/>
        <v>866.71978999999999</v>
      </c>
      <c r="H180" s="2">
        <f t="shared" si="1"/>
        <v>0.73999999999978172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3892.21</v>
      </c>
      <c r="D181" s="1">
        <f>'PR-RAS'!E185</f>
        <v>3745.61</v>
      </c>
      <c r="E181" s="1">
        <v>0</v>
      </c>
      <c r="F181" s="1">
        <v>0</v>
      </c>
      <c r="G181" s="2">
        <f t="shared" si="0"/>
        <v>2049.0174000000002</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2672.29</v>
      </c>
      <c r="D182" s="1">
        <f>'PR-RAS'!E186</f>
        <v>5676.92</v>
      </c>
      <c r="E182" s="1">
        <v>0</v>
      </c>
      <c r="F182" s="1">
        <v>0</v>
      </c>
      <c r="G182" s="2">
        <f t="shared" si="0"/>
        <v>2538.7295300000001</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31929.16</v>
      </c>
      <c r="D183" s="1">
        <f>'PR-RAS'!E187</f>
        <v>34457.97</v>
      </c>
      <c r="E183" s="1">
        <v>0</v>
      </c>
      <c r="F183" s="1">
        <v>0</v>
      </c>
      <c r="G183" s="2">
        <f t="shared" si="0"/>
        <v>18353.808199999999</v>
      </c>
      <c r="H183" s="2">
        <f t="shared" si="1"/>
        <v>0.18999999999869033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20532.18</v>
      </c>
      <c r="D184" s="1">
        <f>'PR-RAS'!E188</f>
        <v>13636.5</v>
      </c>
      <c r="E184" s="1">
        <v>0</v>
      </c>
      <c r="F184" s="1">
        <v>0</v>
      </c>
      <c r="G184" s="2">
        <f t="shared" si="0"/>
        <v>8748.3479399999997</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50</v>
      </c>
      <c r="E185" s="1">
        <v>0</v>
      </c>
      <c r="F185" s="1">
        <v>0</v>
      </c>
      <c r="G185" s="2">
        <f t="shared" si="0"/>
        <v>36.799999999999997</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990.67</v>
      </c>
      <c r="D186" s="1">
        <f>'PR-RAS'!E190</f>
        <v>2239.86</v>
      </c>
      <c r="E186" s="1">
        <v>0</v>
      </c>
      <c r="F186" s="1">
        <v>0</v>
      </c>
      <c r="G186" s="2">
        <f t="shared" si="0"/>
        <v>1012.02215</v>
      </c>
      <c r="H186" s="2">
        <f t="shared" si="1"/>
        <v>0.4699999999999136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228.5</v>
      </c>
      <c r="E187" s="1">
        <v>0</v>
      </c>
      <c r="F187" s="1">
        <v>0</v>
      </c>
      <c r="G187" s="2">
        <f t="shared" si="0"/>
        <v>85.001999999999995</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224.82</v>
      </c>
      <c r="D188" s="1">
        <f>'PR-RAS'!E192</f>
        <v>230</v>
      </c>
      <c r="E188" s="1">
        <v>0</v>
      </c>
      <c r="F188" s="1">
        <v>0</v>
      </c>
      <c r="G188" s="2">
        <f t="shared" si="0"/>
        <v>128.06134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3644.92</v>
      </c>
      <c r="D189" s="1">
        <f>'PR-RAS'!E193</f>
        <v>4042.35</v>
      </c>
      <c r="E189" s="1">
        <v>0</v>
      </c>
      <c r="F189" s="1">
        <v>0</v>
      </c>
      <c r="G189" s="2">
        <f t="shared" si="0"/>
        <v>2205.1685599999996</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3203.99</v>
      </c>
      <c r="D190" s="1">
        <f>'PR-RAS'!E194</f>
        <v>437.5</v>
      </c>
      <c r="E190" s="1">
        <v>0</v>
      </c>
      <c r="F190" s="1">
        <v>0</v>
      </c>
      <c r="G190" s="2">
        <f t="shared" si="0"/>
        <v>770.92910999999992</v>
      </c>
      <c r="H190" s="2">
        <f t="shared" si="1"/>
        <v>0.51000000000021828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12367.78</v>
      </c>
      <c r="D191" s="1">
        <f>'PR-RAS'!E195</f>
        <v>6408.29</v>
      </c>
      <c r="E191" s="1">
        <v>0</v>
      </c>
      <c r="F191" s="1">
        <v>0</v>
      </c>
      <c r="G191" s="2">
        <f t="shared" si="0"/>
        <v>4785.0284000000001</v>
      </c>
      <c r="H191" s="2">
        <f t="shared" si="1"/>
        <v>0.50999999999930878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4155.3999999999996</v>
      </c>
      <c r="D192" s="1">
        <f>'PR-RAS'!E196</f>
        <v>2142.9900000000002</v>
      </c>
      <c r="E192" s="1">
        <v>0</v>
      </c>
      <c r="F192" s="1">
        <v>0</v>
      </c>
      <c r="G192" s="2">
        <f t="shared" si="0"/>
        <v>1612.3035800000002</v>
      </c>
      <c r="H192" s="2">
        <f t="shared" si="1"/>
        <v>0.40999999999939973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4155.3999999999996</v>
      </c>
      <c r="D206" s="1">
        <f>'PR-RAS'!E210</f>
        <v>2142.9900000000002</v>
      </c>
      <c r="E206" s="1">
        <v>0</v>
      </c>
      <c r="F206" s="1">
        <v>0</v>
      </c>
      <c r="G206" s="2">
        <f t="shared" si="0"/>
        <v>1730.4829000000002</v>
      </c>
      <c r="H206" s="2">
        <f t="shared" si="1"/>
        <v>0.40999999999939973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2000.63</v>
      </c>
      <c r="D207" s="1">
        <f>'PR-RAS'!E211</f>
        <v>1932.69</v>
      </c>
      <c r="E207" s="1">
        <v>0</v>
      </c>
      <c r="F207" s="1">
        <v>0</v>
      </c>
      <c r="G207" s="2">
        <f t="shared" si="0"/>
        <v>1208.39806</v>
      </c>
      <c r="H207" s="2">
        <f t="shared" si="1"/>
        <v>0.67999999999983629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2154.77</v>
      </c>
      <c r="D209" s="1">
        <f>'PR-RAS'!E213</f>
        <v>210.3</v>
      </c>
      <c r="E209" s="1">
        <v>0</v>
      </c>
      <c r="F209" s="1">
        <v>0</v>
      </c>
      <c r="G209" s="2">
        <f t="shared" si="0"/>
        <v>535.67696000000001</v>
      </c>
      <c r="H209" s="2">
        <f t="shared" si="1"/>
        <v>0.53000000000002956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541.1</v>
      </c>
      <c r="D259" s="1">
        <f>'PR-RAS'!E263</f>
        <v>560.91</v>
      </c>
      <c r="E259" s="1">
        <v>0</v>
      </c>
      <c r="F259" s="1">
        <v>0</v>
      </c>
      <c r="G259" s="2">
        <f t="shared" si="0"/>
        <v>429.03336000000002</v>
      </c>
      <c r="H259" s="2">
        <f t="shared" si="1"/>
        <v>0.19000000000005457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541.1</v>
      </c>
      <c r="D260" s="1">
        <f>'PR-RAS'!E264</f>
        <v>560.91</v>
      </c>
      <c r="E260" s="1">
        <v>0</v>
      </c>
      <c r="F260" s="1">
        <v>0</v>
      </c>
      <c r="G260" s="2">
        <f t="shared" si="0"/>
        <v>430.69628000000006</v>
      </c>
      <c r="H260" s="2">
        <f t="shared" si="1"/>
        <v>0.19000000000005457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541.1</v>
      </c>
      <c r="D262" s="1">
        <f>'PR-RAS'!E266</f>
        <v>560.91</v>
      </c>
      <c r="E262" s="1">
        <v>0</v>
      </c>
      <c r="F262" s="1">
        <v>0</v>
      </c>
      <c r="G262" s="2">
        <f t="shared" si="0"/>
        <v>434.02212000000003</v>
      </c>
      <c r="H262" s="2">
        <f t="shared" si="1"/>
        <v>0.19000000000005457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1748935.57</v>
      </c>
      <c r="D285" s="1">
        <f>'PR-RAS'!E289</f>
        <v>2146609.4700000002</v>
      </c>
      <c r="E285" s="1">
        <v>0</v>
      </c>
      <c r="F285" s="1">
        <v>0</v>
      </c>
      <c r="G285" s="2">
        <f t="shared" si="8"/>
        <v>1715971.88084</v>
      </c>
      <c r="H285" s="2">
        <f t="shared" si="9"/>
        <v>0.90000000013969839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13872.339999999618</v>
      </c>
      <c r="D286" s="1">
        <f>'PR-RAS'!E290</f>
        <v>51423.66999999946</v>
      </c>
      <c r="E286" s="1">
        <v>0</v>
      </c>
      <c r="F286" s="1">
        <v>0</v>
      </c>
      <c r="G286" s="2">
        <f t="shared" si="8"/>
        <v>33265.10879999958</v>
      </c>
      <c r="H286" s="2">
        <f t="shared" si="9"/>
        <v>0.67000000015832484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8255.6</v>
      </c>
      <c r="D288" s="1">
        <f>'PR-RAS'!E292</f>
        <v>0</v>
      </c>
      <c r="E288" s="1">
        <v>0</v>
      </c>
      <c r="F288" s="1">
        <v>0</v>
      </c>
      <c r="G288" s="2">
        <f t="shared" si="8"/>
        <v>2369.3571999999999</v>
      </c>
      <c r="H288" s="2">
        <f t="shared" si="9"/>
        <v>0.3999999999996362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17221.21</v>
      </c>
      <c r="E289" s="1">
        <v>0</v>
      </c>
      <c r="F289" s="1">
        <v>0</v>
      </c>
      <c r="G289" s="2">
        <f t="shared" si="8"/>
        <v>9919.4169599999987</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40029.96</v>
      </c>
      <c r="D345" s="1">
        <f>'PR-RAS'!E350</f>
        <v>33618.799999999996</v>
      </c>
      <c r="E345" s="1">
        <v>0</v>
      </c>
      <c r="F345" s="1">
        <v>0</v>
      </c>
      <c r="G345" s="2">
        <f t="shared" si="8"/>
        <v>36900.040639999999</v>
      </c>
      <c r="H345" s="2">
        <f t="shared" si="9"/>
        <v>0.24000000000523869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40029.96</v>
      </c>
      <c r="D358" s="1">
        <f>'PR-RAS'!E363</f>
        <v>33618.799999999996</v>
      </c>
      <c r="E358" s="1">
        <v>0</v>
      </c>
      <c r="F358" s="1">
        <v>0</v>
      </c>
      <c r="G358" s="2">
        <f t="shared" si="8"/>
        <v>38294.518919999995</v>
      </c>
      <c r="H358" s="2">
        <f t="shared" si="9"/>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39599.78</v>
      </c>
      <c r="D364" s="1">
        <f>'PR-RAS'!E369</f>
        <v>33230.979999999996</v>
      </c>
      <c r="E364" s="1">
        <v>0</v>
      </c>
      <c r="F364" s="1">
        <v>0</v>
      </c>
      <c r="G364" s="2">
        <f t="shared" si="8"/>
        <v>38500.411619999999</v>
      </c>
      <c r="H364" s="2">
        <f t="shared" si="9"/>
        <v>0.24000000000523869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9496.5</v>
      </c>
      <c r="D365" s="1">
        <f>'PR-RAS'!E370</f>
        <v>2548.13</v>
      </c>
      <c r="E365" s="1">
        <v>0</v>
      </c>
      <c r="F365" s="1">
        <v>0</v>
      </c>
      <c r="G365" s="2">
        <f t="shared" si="8"/>
        <v>5311.7646400000003</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23338.98</v>
      </c>
      <c r="D367" s="1">
        <f>'PR-RAS'!E372</f>
        <v>2340</v>
      </c>
      <c r="E367" s="1">
        <v>0</v>
      </c>
      <c r="F367" s="1">
        <v>0</v>
      </c>
      <c r="G367" s="2">
        <f t="shared" si="8"/>
        <v>10254.946679999999</v>
      </c>
      <c r="H367" s="2">
        <f t="shared" si="9"/>
        <v>2.0000000000436557E-2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6764.3</v>
      </c>
      <c r="D371" s="1">
        <f>'PR-RAS'!E376</f>
        <v>28342.85</v>
      </c>
      <c r="E371" s="1">
        <v>0</v>
      </c>
      <c r="F371" s="1">
        <v>0</v>
      </c>
      <c r="G371" s="2">
        <f t="shared" si="8"/>
        <v>23476.5</v>
      </c>
      <c r="H371" s="2">
        <f t="shared" si="9"/>
        <v>0.45000000000163709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430.18</v>
      </c>
      <c r="D378" s="1">
        <f>'PR-RAS'!E383</f>
        <v>387.82</v>
      </c>
      <c r="E378" s="1">
        <v>0</v>
      </c>
      <c r="F378" s="1">
        <v>0</v>
      </c>
      <c r="G378" s="2">
        <f t="shared" si="8"/>
        <v>454.59413999999998</v>
      </c>
      <c r="H378" s="2">
        <f t="shared" si="9"/>
        <v>0.36000000000001364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430.18</v>
      </c>
      <c r="D379" s="1">
        <f>'PR-RAS'!E384</f>
        <v>387.82</v>
      </c>
      <c r="E379" s="1">
        <v>0</v>
      </c>
      <c r="F379" s="1">
        <v>0</v>
      </c>
      <c r="G379" s="2">
        <f t="shared" si="8"/>
        <v>455.79996</v>
      </c>
      <c r="H379" s="2">
        <f t="shared" si="9"/>
        <v>0.36000000000001364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40029.96</v>
      </c>
      <c r="D403" s="1">
        <f>'PR-RAS'!E408</f>
        <v>33618.799999999996</v>
      </c>
      <c r="E403" s="1">
        <v>0</v>
      </c>
      <c r="F403" s="1">
        <v>0</v>
      </c>
      <c r="G403" s="2">
        <f t="shared" si="8"/>
        <v>43121.559119999998</v>
      </c>
      <c r="H403" s="2">
        <f t="shared" si="9"/>
        <v>0.24000000000523869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5737.08</v>
      </c>
      <c r="D404" s="1">
        <f>'PR-RAS'!E409</f>
        <v>7.82</v>
      </c>
      <c r="E404" s="1">
        <v>0</v>
      </c>
      <c r="F404" s="1">
        <v>0</v>
      </c>
      <c r="G404" s="2">
        <f t="shared" si="8"/>
        <v>2318.3461600000001</v>
      </c>
      <c r="H404" s="2">
        <f t="shared" si="9"/>
        <v>0.25999999999992696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1762807.9099999997</v>
      </c>
      <c r="D407" s="1">
        <f>'PR-RAS'!E412</f>
        <v>2198033.1399999997</v>
      </c>
      <c r="E407" s="1">
        <v>0</v>
      </c>
      <c r="F407" s="1">
        <v>0</v>
      </c>
      <c r="G407" s="2">
        <f t="shared" si="8"/>
        <v>2500502.9211399998</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1788965.53</v>
      </c>
      <c r="D408" s="1">
        <f>'PR-RAS'!E413</f>
        <v>2180228.27</v>
      </c>
      <c r="E408" s="1">
        <v>0</v>
      </c>
      <c r="F408" s="1">
        <v>0</v>
      </c>
      <c r="G408" s="2">
        <f t="shared" si="8"/>
        <v>2502814.7824900001</v>
      </c>
      <c r="H408" s="2">
        <f t="shared" si="9"/>
        <v>0.73999999999068677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17804.869999999646</v>
      </c>
      <c r="E409" s="1">
        <v>0</v>
      </c>
      <c r="F409" s="1">
        <v>0</v>
      </c>
      <c r="G409" s="2">
        <f t="shared" si="8"/>
        <v>14528.77391999971</v>
      </c>
      <c r="H409" s="2">
        <f t="shared" si="9"/>
        <v>0.13000000035390258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26157.620000000345</v>
      </c>
      <c r="D410" s="1">
        <f>'PR-RAS'!E415</f>
        <v>0</v>
      </c>
      <c r="E410" s="1">
        <v>0</v>
      </c>
      <c r="F410" s="1">
        <v>0</v>
      </c>
      <c r="G410" s="2">
        <f t="shared" si="8"/>
        <v>10698.46658000014</v>
      </c>
      <c r="H410" s="2">
        <f t="shared" si="9"/>
        <v>0.37999999965541065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13992.68</v>
      </c>
      <c r="D411" s="1">
        <f>'PR-RAS'!E416</f>
        <v>0</v>
      </c>
      <c r="E411" s="1">
        <v>0</v>
      </c>
      <c r="F411" s="1">
        <v>0</v>
      </c>
      <c r="G411" s="2">
        <f t="shared" si="8"/>
        <v>5736.9987999999994</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17213.39</v>
      </c>
      <c r="E412" s="1">
        <v>0</v>
      </c>
      <c r="F412" s="1">
        <v>0</v>
      </c>
      <c r="G412" s="2">
        <f t="shared" si="8"/>
        <v>14149.406579999999</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1762807.9099999997</v>
      </c>
      <c r="D633" s="1">
        <f>'PR-RAS'!E639</f>
        <v>2198033.1399999997</v>
      </c>
      <c r="E633" s="1">
        <v>0</v>
      </c>
      <c r="F633" s="1">
        <v>0</v>
      </c>
      <c r="G633" s="2">
        <f t="shared" si="10"/>
        <v>3892408.4880799996</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1788965.53</v>
      </c>
      <c r="D634" s="1">
        <f>'PR-RAS'!E640</f>
        <v>2180228.27</v>
      </c>
      <c r="E634" s="1">
        <v>0</v>
      </c>
      <c r="F634" s="1">
        <v>0</v>
      </c>
      <c r="G634" s="2">
        <f t="shared" si="10"/>
        <v>3892584.1703100004</v>
      </c>
      <c r="H634" s="2">
        <f t="shared" si="11"/>
        <v>0.73999999999068677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17804.869999999646</v>
      </c>
      <c r="E635" s="1">
        <v>0</v>
      </c>
      <c r="F635" s="1">
        <v>0</v>
      </c>
      <c r="G635" s="2">
        <f t="shared" si="10"/>
        <v>22576.575159999553</v>
      </c>
      <c r="H635" s="2">
        <f t="shared" si="11"/>
        <v>0.13000000035390258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26157.620000000345</v>
      </c>
      <c r="D636" s="1">
        <f>'PR-RAS'!E642</f>
        <v>0</v>
      </c>
      <c r="E636" s="1">
        <v>0</v>
      </c>
      <c r="F636" s="1">
        <v>0</v>
      </c>
      <c r="G636" s="2">
        <f t="shared" si="10"/>
        <v>16610.088700000219</v>
      </c>
      <c r="H636" s="2">
        <f t="shared" si="11"/>
        <v>0.37999999965541065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13992.68</v>
      </c>
      <c r="D637" s="1">
        <f>'PR-RAS'!E643</f>
        <v>0</v>
      </c>
      <c r="E637" s="1">
        <v>0</v>
      </c>
      <c r="F637" s="1">
        <v>0</v>
      </c>
      <c r="G637" s="2">
        <f t="shared" si="10"/>
        <v>8899.3444799999997</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17213.39</v>
      </c>
      <c r="E638" s="1">
        <v>0</v>
      </c>
      <c r="F638" s="1">
        <v>0</v>
      </c>
      <c r="G638" s="2">
        <f t="shared" si="10"/>
        <v>21929.85886</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591.47999999964668</v>
      </c>
      <c r="E639" s="1">
        <v>0</v>
      </c>
      <c r="F639" s="1">
        <v>0</v>
      </c>
      <c r="G639" s="2">
        <f t="shared" si="10"/>
        <v>754.72847999954922</v>
      </c>
      <c r="H639" s="2">
        <f t="shared" si="11"/>
        <v>0.4799999996466795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12164.940000000344</v>
      </c>
      <c r="D640" s="1">
        <f>'PR-RAS'!E646</f>
        <v>0</v>
      </c>
      <c r="E640" s="1">
        <v>0</v>
      </c>
      <c r="F640" s="1">
        <v>0</v>
      </c>
      <c r="G640" s="2">
        <f t="shared" si="10"/>
        <v>7773.3966600002204</v>
      </c>
      <c r="H640" s="2">
        <f t="shared" si="11"/>
        <v>5.9999999655701686E-2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137280.17000000001</v>
      </c>
      <c r="D641" s="1">
        <f>'PR-RAS'!E647</f>
        <v>164560.48000000001</v>
      </c>
      <c r="E641" s="1">
        <v>0</v>
      </c>
      <c r="F641" s="1">
        <v>0</v>
      </c>
      <c r="G641" s="2">
        <f t="shared" si="10"/>
        <v>298496.72320000001</v>
      </c>
      <c r="H641" s="2">
        <f t="shared" si="11"/>
        <v>0.65000000002328306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9412.0400000000009</v>
      </c>
      <c r="D642" s="1">
        <f>'PR-RAS'!E649</f>
        <v>4031.44</v>
      </c>
      <c r="E642" s="1">
        <v>0</v>
      </c>
      <c r="F642" s="1">
        <v>0</v>
      </c>
      <c r="G642" s="2">
        <f t="shared" si="10"/>
        <v>11201.423720000001</v>
      </c>
      <c r="H642" s="2">
        <f t="shared" si="11"/>
        <v>0.48000000000092768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326696.07</v>
      </c>
      <c r="D643" s="1">
        <f>'PR-RAS'!E650</f>
        <v>285565.27</v>
      </c>
      <c r="E643" s="1">
        <v>0</v>
      </c>
      <c r="F643" s="1">
        <v>0</v>
      </c>
      <c r="G643" s="2">
        <f t="shared" si="10"/>
        <v>576404.68362000003</v>
      </c>
      <c r="H643" s="2">
        <f t="shared" si="11"/>
        <v>0.34000000002561137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332076.7</v>
      </c>
      <c r="D644" s="1">
        <f>'PR-RAS'!E651</f>
        <v>278778.96999999997</v>
      </c>
      <c r="E644" s="1">
        <v>0</v>
      </c>
      <c r="F644" s="1">
        <v>0</v>
      </c>
      <c r="G644" s="2">
        <f t="shared" si="10"/>
        <v>572035.07351999998</v>
      </c>
      <c r="H644" s="2">
        <f t="shared" si="11"/>
        <v>0.33000000001629815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4031.4099999999744</v>
      </c>
      <c r="D645" s="1">
        <f>'PR-RAS'!E652</f>
        <v>10817.740000000049</v>
      </c>
      <c r="E645" s="1">
        <v>0</v>
      </c>
      <c r="F645" s="1">
        <v>0</v>
      </c>
      <c r="G645" s="2">
        <f t="shared" si="10"/>
        <v>16529.477160000046</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75</v>
      </c>
      <c r="E647" s="1">
        <v>0</v>
      </c>
      <c r="F647" s="1">
        <v>0</v>
      </c>
      <c r="G647" s="2">
        <f t="shared" si="10"/>
        <v>147.28800000000001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65</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1533151.93</v>
      </c>
      <c r="D668" s="1">
        <f>'PR-RAS'!E675</f>
        <v>1943902.88</v>
      </c>
      <c r="E668" s="1">
        <v>0</v>
      </c>
      <c r="F668" s="1">
        <v>0</v>
      </c>
      <c r="G668" s="2">
        <f t="shared" si="10"/>
        <v>3615778.77923</v>
      </c>
      <c r="H668" s="2">
        <f t="shared" si="11"/>
        <v>0.19000000017695129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8328.0300000000007</v>
      </c>
      <c r="D669" s="1">
        <f>'PR-RAS'!E676</f>
        <v>14688.02</v>
      </c>
      <c r="E669" s="1">
        <v>0</v>
      </c>
      <c r="F669" s="1">
        <v>0</v>
      </c>
      <c r="G669" s="2">
        <f t="shared" si="10"/>
        <v>25186.318760000002</v>
      </c>
      <c r="H669" s="2">
        <f t="shared" si="11"/>
        <v>5.0000000001091394E-2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438</v>
      </c>
      <c r="D670" s="1">
        <f>'PR-RAS'!E677</f>
        <v>380</v>
      </c>
      <c r="E670" s="1">
        <v>0</v>
      </c>
      <c r="F670" s="1">
        <v>0</v>
      </c>
      <c r="G670" s="2">
        <f t="shared" si="10"/>
        <v>801.4620000000001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33862.699999999997</v>
      </c>
      <c r="D671" s="1">
        <f>'PR-RAS'!E678</f>
        <v>27368.48</v>
      </c>
      <c r="E671" s="1">
        <v>0</v>
      </c>
      <c r="F671" s="1">
        <v>0</v>
      </c>
      <c r="G671" s="2">
        <f t="shared" si="10"/>
        <v>59361.772200000007</v>
      </c>
      <c r="H671" s="2">
        <f t="shared" si="11"/>
        <v>0.78000000000247383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43261.8</v>
      </c>
      <c r="D687" s="1">
        <f>'PR-RAS'!E694</f>
        <v>50676.4</v>
      </c>
      <c r="E687" s="1">
        <v>0</v>
      </c>
      <c r="F687" s="1">
        <v>0</v>
      </c>
      <c r="G687" s="2">
        <f t="shared" si="10"/>
        <v>99205.615600000005</v>
      </c>
      <c r="H687" s="2">
        <f t="shared" si="11"/>
        <v>0.59999999999854481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2854.57</v>
      </c>
      <c r="D710" s="1">
        <f>'PR-RAS'!E717</f>
        <v>1765.76</v>
      </c>
      <c r="E710" s="1">
        <v>0</v>
      </c>
      <c r="F710" s="1">
        <v>0</v>
      </c>
      <c r="G710" s="2">
        <f t="shared" si="10"/>
        <v>4527.7378099999996</v>
      </c>
      <c r="H710" s="2">
        <f t="shared" si="11"/>
        <v>0.66999999999984539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50320.91</v>
      </c>
      <c r="D711" s="1">
        <f>'PR-RAS'!E718</f>
        <v>51020.23</v>
      </c>
      <c r="E711" s="1">
        <v>0</v>
      </c>
      <c r="F711" s="1">
        <v>0</v>
      </c>
      <c r="G711" s="2">
        <f t="shared" si="10"/>
        <v>108176.57269999999</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2608.0500000000002</v>
      </c>
      <c r="D713" s="1">
        <f>'PR-RAS'!E720</f>
        <v>3338.7</v>
      </c>
      <c r="E713" s="1">
        <v>0</v>
      </c>
      <c r="F713" s="1">
        <v>0</v>
      </c>
      <c r="G713" s="2">
        <f t="shared" si="10"/>
        <v>6611.2404000000006</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310.25</v>
      </c>
      <c r="D715" s="1">
        <f>'PR-RAS'!E722</f>
        <v>0</v>
      </c>
      <c r="E715" s="1">
        <v>0</v>
      </c>
      <c r="F715" s="1">
        <v>0</v>
      </c>
      <c r="G715" s="2">
        <f t="shared" si="10"/>
        <v>221.51849999999999</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312345.46000000002</v>
      </c>
      <c r="D984" s="6">
        <f>BILANCA!E6</f>
        <v>384301.29000000004</v>
      </c>
      <c r="E984" s="6">
        <v>0</v>
      </c>
      <c r="F984" s="6">
        <v>0</v>
      </c>
      <c r="G984" s="7">
        <f t="shared" ref="G984:G1241" si="22">B984/1000*C984+B984/500*D984</f>
        <v>1080.9480400000002</v>
      </c>
      <c r="H984" s="7">
        <f t="shared" si="19"/>
        <v>0.75000000005820766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166514.70000000001</v>
      </c>
      <c r="D985" s="1">
        <f>BILANCA!E7</f>
        <v>207891.26</v>
      </c>
      <c r="E985" s="1">
        <v>0</v>
      </c>
      <c r="F985" s="1">
        <v>0</v>
      </c>
      <c r="G985" s="2">
        <f t="shared" si="22"/>
        <v>1164.5944400000001</v>
      </c>
      <c r="H985" s="2">
        <f t="shared" si="19"/>
        <v>0.55999999999767169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53571.119999999995</v>
      </c>
      <c r="D986" s="1">
        <f>BILANCA!E8</f>
        <v>52730.16</v>
      </c>
      <c r="E986" s="1">
        <v>0</v>
      </c>
      <c r="F986" s="1">
        <v>0</v>
      </c>
      <c r="G986" s="2">
        <f t="shared" si="22"/>
        <v>477.09432000000004</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8630.43</v>
      </c>
      <c r="D987" s="1">
        <f>BILANCA!E9</f>
        <v>8630.43</v>
      </c>
      <c r="E987" s="1">
        <v>0</v>
      </c>
      <c r="F987" s="1">
        <v>0</v>
      </c>
      <c r="G987" s="2">
        <f t="shared" si="22"/>
        <v>103.56516000000001</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66534.570000000007</v>
      </c>
      <c r="D988" s="1">
        <f>BILANCA!E10</f>
        <v>66534.570000000007</v>
      </c>
      <c r="E988" s="1">
        <v>0</v>
      </c>
      <c r="F988" s="1">
        <v>0</v>
      </c>
      <c r="G988" s="2">
        <f t="shared" si="22"/>
        <v>998.01855000000012</v>
      </c>
      <c r="H988" s="2">
        <f t="shared" si="19"/>
        <v>0.85999999998603016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21593.88</v>
      </c>
      <c r="D989" s="1">
        <f>BILANCA!E11</f>
        <v>22434.84</v>
      </c>
      <c r="E989" s="1">
        <v>0</v>
      </c>
      <c r="F989" s="1">
        <v>0</v>
      </c>
      <c r="G989" s="2">
        <f t="shared" si="22"/>
        <v>398.78136000000001</v>
      </c>
      <c r="H989" s="2">
        <f t="shared" si="19"/>
        <v>0.27999999999883585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112943.58000000002</v>
      </c>
      <c r="D990" s="1">
        <f>BILANCA!E12</f>
        <v>155161.1</v>
      </c>
      <c r="E990" s="1">
        <v>0</v>
      </c>
      <c r="F990" s="1">
        <v>0</v>
      </c>
      <c r="G990" s="2">
        <f t="shared" si="22"/>
        <v>2962.8604599999999</v>
      </c>
      <c r="H990" s="2">
        <f t="shared" si="19"/>
        <v>0.51999999998952262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44469.599999999999</v>
      </c>
      <c r="D991" s="1">
        <f>BILANCA!E13</f>
        <v>43419.61</v>
      </c>
      <c r="E991" s="1">
        <v>0</v>
      </c>
      <c r="F991" s="1">
        <v>0</v>
      </c>
      <c r="G991" s="2">
        <f t="shared" si="22"/>
        <v>1050.47056</v>
      </c>
      <c r="H991" s="2">
        <f t="shared" si="19"/>
        <v>0.79000000000087311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51531</v>
      </c>
      <c r="D993" s="1">
        <f>BILANCA!E15</f>
        <v>51531</v>
      </c>
      <c r="E993" s="1">
        <v>0</v>
      </c>
      <c r="F993" s="1">
        <v>0</v>
      </c>
      <c r="G993" s="2">
        <f t="shared" si="22"/>
        <v>1545.9300000000003</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1694.21</v>
      </c>
      <c r="D995" s="1">
        <f>BILANCA!E17</f>
        <v>1694.21</v>
      </c>
      <c r="E995" s="1">
        <v>0</v>
      </c>
      <c r="F995" s="1">
        <v>0</v>
      </c>
      <c r="G995" s="2">
        <f t="shared" si="22"/>
        <v>60.99156</v>
      </c>
      <c r="H995" s="2">
        <f t="shared" si="19"/>
        <v>0.42000000000007276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8755.61</v>
      </c>
      <c r="D996" s="1">
        <f>BILANCA!E18</f>
        <v>9805.6</v>
      </c>
      <c r="E996" s="1">
        <v>0</v>
      </c>
      <c r="F996" s="1">
        <v>0</v>
      </c>
      <c r="G996" s="2">
        <f t="shared" si="22"/>
        <v>368.76853</v>
      </c>
      <c r="H996" s="2">
        <f t="shared" si="19"/>
        <v>0.78999999999905413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67497.420000000013</v>
      </c>
      <c r="D997" s="1">
        <f>BILANCA!E19</f>
        <v>108880.95000000001</v>
      </c>
      <c r="E997" s="1">
        <v>0</v>
      </c>
      <c r="F997" s="1">
        <v>0</v>
      </c>
      <c r="G997" s="2">
        <f t="shared" si="22"/>
        <v>3993.6304800000007</v>
      </c>
      <c r="H997" s="2">
        <f t="shared" si="19"/>
        <v>0.47000000000116415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63843.56</v>
      </c>
      <c r="D998" s="1">
        <f>BILANCA!E20</f>
        <v>148332.28</v>
      </c>
      <c r="E998" s="1">
        <v>0</v>
      </c>
      <c r="F998" s="1">
        <v>0</v>
      </c>
      <c r="G998" s="2">
        <f t="shared" si="22"/>
        <v>5407.6217999999999</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1963.1</v>
      </c>
      <c r="D999" s="1">
        <f>BILANCA!E21</f>
        <v>1963.1</v>
      </c>
      <c r="E999" s="1">
        <v>0</v>
      </c>
      <c r="F999" s="1">
        <v>0</v>
      </c>
      <c r="G999" s="2">
        <f t="shared" si="22"/>
        <v>94.228799999999993</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31467.33</v>
      </c>
      <c r="D1000" s="1">
        <f>BILANCA!E22</f>
        <v>33807.33</v>
      </c>
      <c r="E1000" s="1">
        <v>0</v>
      </c>
      <c r="F1000" s="1">
        <v>0</v>
      </c>
      <c r="G1000" s="2">
        <f t="shared" si="22"/>
        <v>1684.3938300000002</v>
      </c>
      <c r="H1000" s="2">
        <f t="shared" si="19"/>
        <v>0.66000000000349246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5600.09</v>
      </c>
      <c r="D1002" s="1">
        <f>BILANCA!E24</f>
        <v>5600.09</v>
      </c>
      <c r="E1002" s="1">
        <v>0</v>
      </c>
      <c r="F1002" s="1">
        <v>0</v>
      </c>
      <c r="G1002" s="2">
        <f t="shared" si="22"/>
        <v>319.20513</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795.63</v>
      </c>
      <c r="D1003" s="1">
        <f>BILANCA!E25</f>
        <v>795.63</v>
      </c>
      <c r="E1003" s="1">
        <v>0</v>
      </c>
      <c r="F1003" s="1">
        <v>0</v>
      </c>
      <c r="G1003" s="2">
        <f t="shared" si="22"/>
        <v>47.7378</v>
      </c>
      <c r="H1003" s="2">
        <f t="shared" si="19"/>
        <v>0.74000000000000909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10384.14</v>
      </c>
      <c r="D1004" s="1">
        <f>BILANCA!E26</f>
        <v>16246.64</v>
      </c>
      <c r="E1004" s="1">
        <v>0</v>
      </c>
      <c r="F1004" s="1">
        <v>0</v>
      </c>
      <c r="G1004" s="2">
        <f t="shared" si="22"/>
        <v>900.42581999999993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46556.43</v>
      </c>
      <c r="D1006" s="1">
        <f>BILANCA!E28</f>
        <v>97864.12</v>
      </c>
      <c r="E1006" s="1">
        <v>0</v>
      </c>
      <c r="F1006" s="1">
        <v>0</v>
      </c>
      <c r="G1006" s="2">
        <f t="shared" si="22"/>
        <v>5572.5474099999992</v>
      </c>
      <c r="H1006" s="2">
        <f t="shared" si="19"/>
        <v>0.54999999999563443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1791.72</v>
      </c>
      <c r="E1007" s="1">
        <v>0</v>
      </c>
      <c r="F1007" s="1">
        <v>0</v>
      </c>
      <c r="G1007" s="2">
        <f t="shared" si="22"/>
        <v>86.002560000000003</v>
      </c>
      <c r="H1007" s="2">
        <f t="shared" si="19"/>
        <v>0.27999999999997272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1791.72</v>
      </c>
      <c r="D1008" s="1">
        <f>BILANCA!E30</f>
        <v>1791.72</v>
      </c>
      <c r="E1008" s="1">
        <v>0</v>
      </c>
      <c r="F1008" s="1">
        <v>0</v>
      </c>
      <c r="G1008" s="2">
        <f t="shared" si="22"/>
        <v>134.37900000000002</v>
      </c>
      <c r="H1008" s="2">
        <f t="shared" si="19"/>
        <v>0.55999999999994543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1791.72</v>
      </c>
      <c r="D1012" s="1">
        <f>BILANCA!E34</f>
        <v>0</v>
      </c>
      <c r="E1012" s="1">
        <v>0</v>
      </c>
      <c r="F1012" s="1">
        <v>0</v>
      </c>
      <c r="G1012" s="2">
        <f t="shared" si="22"/>
        <v>51.959880000000005</v>
      </c>
      <c r="H1012" s="2">
        <f t="shared" si="19"/>
        <v>0.27999999999997272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976.56000000000131</v>
      </c>
      <c r="D1013" s="1">
        <f>BILANCA!E35</f>
        <v>1068.8200000000015</v>
      </c>
      <c r="E1013" s="1">
        <v>0</v>
      </c>
      <c r="F1013" s="1">
        <v>0</v>
      </c>
      <c r="G1013" s="2">
        <f t="shared" si="22"/>
        <v>93.426000000000116</v>
      </c>
      <c r="H1013" s="2">
        <f t="shared" si="19"/>
        <v>0.61999999999716238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10441.200000000001</v>
      </c>
      <c r="D1014" s="1">
        <f>BILANCA!E36</f>
        <v>10792.04</v>
      </c>
      <c r="E1014" s="1">
        <v>0</v>
      </c>
      <c r="F1014" s="1">
        <v>0</v>
      </c>
      <c r="G1014" s="2">
        <f t="shared" si="22"/>
        <v>992.78368</v>
      </c>
      <c r="H1014" s="2">
        <f t="shared" si="19"/>
        <v>0.24000000000160071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9464.64</v>
      </c>
      <c r="D1018" s="1">
        <f>BILANCA!E40</f>
        <v>9723.2199999999993</v>
      </c>
      <c r="E1018" s="1">
        <v>0</v>
      </c>
      <c r="F1018" s="1">
        <v>0</v>
      </c>
      <c r="G1018" s="2">
        <f t="shared" si="22"/>
        <v>1011.8878</v>
      </c>
      <c r="H1018" s="2">
        <f t="shared" si="19"/>
        <v>0.57999999999992724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10309.370000000001</v>
      </c>
      <c r="E1032" s="1">
        <v>0</v>
      </c>
      <c r="F1032" s="1">
        <v>0</v>
      </c>
      <c r="G1032" s="2">
        <f t="shared" si="22"/>
        <v>1010.3182600000001</v>
      </c>
      <c r="H1032" s="2">
        <f t="shared" si="19"/>
        <v>0.37000000000080036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10309.370000000001</v>
      </c>
      <c r="E1033" s="1">
        <v>0</v>
      </c>
      <c r="F1033" s="1">
        <v>0</v>
      </c>
      <c r="G1033" s="2">
        <f t="shared" si="22"/>
        <v>1030.9370000000001</v>
      </c>
      <c r="H1033" s="2">
        <f t="shared" si="19"/>
        <v>0.37000000000080036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145830.76</v>
      </c>
      <c r="D1046" s="1">
        <f>BILANCA!E68</f>
        <v>176410.03</v>
      </c>
      <c r="E1046" s="1">
        <v>0</v>
      </c>
      <c r="F1046" s="1">
        <v>0</v>
      </c>
      <c r="G1046" s="2">
        <f t="shared" si="22"/>
        <v>31415.001660000002</v>
      </c>
      <c r="H1046" s="2">
        <f t="shared" si="19"/>
        <v>0.26999999998952262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4031.41</v>
      </c>
      <c r="D1047" s="1">
        <f>BILANCA!E69</f>
        <v>10817.74</v>
      </c>
      <c r="E1047" s="1">
        <v>0</v>
      </c>
      <c r="F1047" s="1">
        <v>0</v>
      </c>
      <c r="G1047" s="2">
        <f t="shared" si="22"/>
        <v>1642.6809600000001</v>
      </c>
      <c r="H1047" s="2">
        <f t="shared" si="19"/>
        <v>0.67000000000007276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4031.41</v>
      </c>
      <c r="D1048" s="1">
        <f>BILANCA!E70</f>
        <v>10817.74</v>
      </c>
      <c r="E1048" s="1">
        <v>0</v>
      </c>
      <c r="F1048" s="1">
        <v>0</v>
      </c>
      <c r="G1048" s="2">
        <f t="shared" si="22"/>
        <v>1668.3478500000001</v>
      </c>
      <c r="H1048" s="2">
        <f t="shared" si="19"/>
        <v>0.67000000000007276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4031.41</v>
      </c>
      <c r="D1050" s="1">
        <f>BILANCA!E72</f>
        <v>10817.74</v>
      </c>
      <c r="E1050" s="1">
        <v>0</v>
      </c>
      <c r="F1050" s="1">
        <v>0</v>
      </c>
      <c r="G1050" s="2">
        <f t="shared" si="22"/>
        <v>1719.68163</v>
      </c>
      <c r="H1050" s="2">
        <f t="shared" si="19"/>
        <v>0.67000000000007276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4519.18</v>
      </c>
      <c r="D1056" s="1">
        <f>BILANCA!E78</f>
        <v>1031.81</v>
      </c>
      <c r="E1056" s="1">
        <v>0</v>
      </c>
      <c r="F1056" s="1">
        <v>0</v>
      </c>
      <c r="G1056" s="2">
        <f t="shared" si="22"/>
        <v>480.5444</v>
      </c>
      <c r="H1056" s="2">
        <f t="shared" si="19"/>
        <v>0.37000000000034561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4519.18</v>
      </c>
      <c r="D1064" s="1">
        <f>BILANCA!E86</f>
        <v>1031.81</v>
      </c>
      <c r="E1064" s="1">
        <v>0</v>
      </c>
      <c r="F1064" s="1">
        <v>0</v>
      </c>
      <c r="G1064" s="2">
        <f t="shared" si="22"/>
        <v>533.20680000000004</v>
      </c>
      <c r="H1064" s="2">
        <f t="shared" si="19"/>
        <v>0.37000000000034561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137280.17000000001</v>
      </c>
      <c r="D1148" s="1">
        <f>BILANCA!E170</f>
        <v>164560.48000000001</v>
      </c>
      <c r="E1148" s="1">
        <v>0</v>
      </c>
      <c r="F1148" s="1">
        <v>0</v>
      </c>
      <c r="G1148" s="2">
        <f t="shared" si="22"/>
        <v>76956.186450000008</v>
      </c>
      <c r="H1148" s="2">
        <f t="shared" si="23"/>
        <v>0.65000000002328306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137280.17000000001</v>
      </c>
      <c r="D1151" s="1">
        <f>BILANCA!E173</f>
        <v>164560.48000000001</v>
      </c>
      <c r="E1151" s="1">
        <v>0</v>
      </c>
      <c r="F1151" s="1">
        <v>0</v>
      </c>
      <c r="G1151" s="2">
        <f t="shared" si="22"/>
        <v>78355.389840000003</v>
      </c>
      <c r="H1151" s="2">
        <f t="shared" si="23"/>
        <v>0.65000000002328306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312345.45999999996</v>
      </c>
      <c r="D1152" s="1">
        <f>BILANCA!E175</f>
        <v>384301.28999999992</v>
      </c>
      <c r="E1152" s="1">
        <v>0</v>
      </c>
      <c r="F1152" s="1">
        <v>0</v>
      </c>
      <c r="G1152" s="2">
        <f t="shared" si="22"/>
        <v>182680.21875999999</v>
      </c>
      <c r="H1152" s="2">
        <f t="shared" si="23"/>
        <v>0.74999999988358468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163214.66</v>
      </c>
      <c r="D1153" s="1">
        <f>BILANCA!E176</f>
        <v>175818.54999999996</v>
      </c>
      <c r="E1153" s="1">
        <v>0</v>
      </c>
      <c r="F1153" s="1">
        <v>0</v>
      </c>
      <c r="G1153" s="2">
        <f t="shared" si="22"/>
        <v>87524.799199999994</v>
      </c>
      <c r="H1153" s="2">
        <f t="shared" si="23"/>
        <v>0.7900000000372529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156214.66</v>
      </c>
      <c r="D1154" s="1">
        <f>BILANCA!E177</f>
        <v>175818.54999999996</v>
      </c>
      <c r="E1154" s="1">
        <v>0</v>
      </c>
      <c r="F1154" s="1">
        <v>0</v>
      </c>
      <c r="G1154" s="2">
        <f t="shared" si="22"/>
        <v>86842.650959999999</v>
      </c>
      <c r="H1154" s="2">
        <f t="shared" si="23"/>
        <v>0.7900000000372529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137000.17000000001</v>
      </c>
      <c r="D1155" s="1">
        <f>BILANCA!E178</f>
        <v>164789.51999999999</v>
      </c>
      <c r="E1155" s="1">
        <v>0</v>
      </c>
      <c r="F1155" s="1">
        <v>0</v>
      </c>
      <c r="G1155" s="2">
        <f t="shared" si="22"/>
        <v>80251.624119999993</v>
      </c>
      <c r="H1155" s="2">
        <f t="shared" si="23"/>
        <v>0.65000000002328306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14405.35</v>
      </c>
      <c r="D1156" s="1">
        <f>BILANCA!E179</f>
        <v>10216.299999999999</v>
      </c>
      <c r="E1156" s="1">
        <v>0</v>
      </c>
      <c r="F1156" s="1">
        <v>0</v>
      </c>
      <c r="G1156" s="2">
        <f t="shared" si="22"/>
        <v>6026.9653499999986</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9.9600000000000009</v>
      </c>
      <c r="D1157" s="1">
        <f>BILANCA!E180</f>
        <v>9.9600000000000009</v>
      </c>
      <c r="E1157" s="1">
        <v>0</v>
      </c>
      <c r="F1157" s="1">
        <v>0</v>
      </c>
      <c r="G1157" s="2">
        <f t="shared" si="22"/>
        <v>5.1991200000000006</v>
      </c>
      <c r="H1157" s="2">
        <f t="shared" si="23"/>
        <v>7.9999999999998295E-2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9.9600000000000009</v>
      </c>
      <c r="D1160" s="1">
        <f>BILANCA!E183</f>
        <v>9.9600000000000009</v>
      </c>
      <c r="E1160" s="1">
        <v>0</v>
      </c>
      <c r="F1160" s="1">
        <v>0</v>
      </c>
      <c r="G1160" s="2">
        <f t="shared" si="22"/>
        <v>5.2887599999999999</v>
      </c>
      <c r="H1160" s="2">
        <f t="shared" si="23"/>
        <v>7.9999999999998295E-2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4799.18</v>
      </c>
      <c r="D1165" s="1">
        <f>BILANCA!E188</f>
        <v>802.77</v>
      </c>
      <c r="E1165" s="1">
        <v>0</v>
      </c>
      <c r="F1165" s="1">
        <v>0</v>
      </c>
      <c r="G1165" s="2">
        <f t="shared" si="22"/>
        <v>1165.65904</v>
      </c>
      <c r="H1165" s="2">
        <f t="shared" si="23"/>
        <v>0.41000000000030923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7000</v>
      </c>
      <c r="D1211" s="1">
        <f>BILANCA!E234</f>
        <v>0</v>
      </c>
      <c r="E1211" s="1">
        <v>0</v>
      </c>
      <c r="F1211" s="1">
        <v>0</v>
      </c>
      <c r="G1211" s="2">
        <f t="shared" si="22"/>
        <v>1596</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7000</v>
      </c>
      <c r="D1213" s="1">
        <f>BILANCA!E236</f>
        <v>0</v>
      </c>
      <c r="E1213" s="1">
        <v>0</v>
      </c>
      <c r="F1213" s="1">
        <v>0</v>
      </c>
      <c r="G1213" s="2">
        <f t="shared" si="22"/>
        <v>1610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149130.79999999999</v>
      </c>
      <c r="D1214" s="1">
        <f>BILANCA!E237</f>
        <v>208482.74</v>
      </c>
      <c r="E1214" s="1">
        <v>0</v>
      </c>
      <c r="F1214" s="1">
        <v>0</v>
      </c>
      <c r="G1214" s="2">
        <f t="shared" si="22"/>
        <v>130768.24068</v>
      </c>
      <c r="H1214" s="2">
        <f t="shared" si="23"/>
        <v>0.46000000002095476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161295.74</v>
      </c>
      <c r="D1215" s="1">
        <f>BILANCA!E238</f>
        <v>207891.25999999998</v>
      </c>
      <c r="E1215" s="1">
        <v>0</v>
      </c>
      <c r="F1215" s="1">
        <v>0</v>
      </c>
      <c r="G1215" s="2">
        <f t="shared" si="22"/>
        <v>133882.15632000001</v>
      </c>
      <c r="H1215" s="2">
        <f t="shared" si="23"/>
        <v>0.51999999998952262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161295.74</v>
      </c>
      <c r="D1216" s="1">
        <f>BILANCA!E239</f>
        <v>207891.25999999998</v>
      </c>
      <c r="E1216" s="1">
        <v>0</v>
      </c>
      <c r="F1216" s="1">
        <v>0</v>
      </c>
      <c r="G1216" s="2">
        <f t="shared" si="22"/>
        <v>134459.23457999999</v>
      </c>
      <c r="H1216" s="2">
        <f t="shared" si="23"/>
        <v>0.51999999998952262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132202.5</v>
      </c>
      <c r="D1217" s="1">
        <f>BILANCA!E240</f>
        <v>172935.52</v>
      </c>
      <c r="E1217" s="1">
        <v>0</v>
      </c>
      <c r="F1217" s="1">
        <v>0</v>
      </c>
      <c r="G1217" s="2">
        <f t="shared" si="22"/>
        <v>111869.20835999999</v>
      </c>
      <c r="H1217" s="2">
        <f t="shared" si="23"/>
        <v>0.98000000001047738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29093.24</v>
      </c>
      <c r="D1218" s="1">
        <f>BILANCA!E241</f>
        <v>34955.74</v>
      </c>
      <c r="E1218" s="1">
        <v>0</v>
      </c>
      <c r="F1218" s="1">
        <v>0</v>
      </c>
      <c r="G1218" s="2">
        <f t="shared" si="22"/>
        <v>23266.109199999999</v>
      </c>
      <c r="H1218" s="2">
        <f t="shared" si="23"/>
        <v>0.50000000000363798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-12164.94</v>
      </c>
      <c r="D1222" s="1">
        <f>BILANCA!E245</f>
        <v>591.48</v>
      </c>
      <c r="E1222" s="1">
        <v>0</v>
      </c>
      <c r="F1222" s="1">
        <v>0</v>
      </c>
      <c r="G1222" s="2">
        <f t="shared" si="22"/>
        <v>-2624.6932200000001</v>
      </c>
      <c r="H1222" s="2">
        <f t="shared" si="23"/>
        <v>0.53999999999950887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7.82</v>
      </c>
      <c r="D1223" s="1">
        <f>BILANCA!E246</f>
        <v>591.48</v>
      </c>
      <c r="E1223" s="1">
        <v>0</v>
      </c>
      <c r="F1223" s="1">
        <v>0</v>
      </c>
      <c r="G1223" s="2">
        <f t="shared" si="22"/>
        <v>285.78719999999998</v>
      </c>
      <c r="H1223" s="2">
        <f t="shared" si="23"/>
        <v>0.66000000000001791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591.48</v>
      </c>
      <c r="E1224" s="1">
        <v>0</v>
      </c>
      <c r="F1224" s="1">
        <v>0</v>
      </c>
      <c r="G1224" s="2">
        <f t="shared" si="22"/>
        <v>285.09336000000002</v>
      </c>
      <c r="H1224" s="2">
        <f t="shared" si="23"/>
        <v>0.48000000000001819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7.82</v>
      </c>
      <c r="D1225" s="1">
        <f>BILANCA!E248</f>
        <v>0</v>
      </c>
      <c r="E1225" s="1">
        <v>0</v>
      </c>
      <c r="F1225" s="1">
        <v>0</v>
      </c>
      <c r="G1225" s="2">
        <f t="shared" si="22"/>
        <v>1.8924400000000001</v>
      </c>
      <c r="H1225" s="2">
        <f t="shared" si="23"/>
        <v>0.17999999999999972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12172.76</v>
      </c>
      <c r="D1227" s="1">
        <f>BILANCA!E250</f>
        <v>0</v>
      </c>
      <c r="E1227" s="1">
        <v>0</v>
      </c>
      <c r="F1227" s="1">
        <v>0</v>
      </c>
      <c r="G1227" s="2">
        <f t="shared" si="22"/>
        <v>2970.15344</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12172.76</v>
      </c>
      <c r="D1228" s="1">
        <f>BILANCA!E251</f>
        <v>0</v>
      </c>
      <c r="E1228" s="1">
        <v>0</v>
      </c>
      <c r="F1228" s="1">
        <v>0</v>
      </c>
      <c r="G1228" s="2">
        <f t="shared" si="22"/>
        <v>2982.3262</v>
      </c>
      <c r="H1228" s="2">
        <f t="shared" si="23"/>
        <v>0.23999999999978172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4519.18</v>
      </c>
      <c r="D1244" s="1">
        <f>BILANCA!E268</f>
        <v>1031.81</v>
      </c>
      <c r="E1244" s="1">
        <v>0</v>
      </c>
      <c r="F1244" s="1">
        <v>0</v>
      </c>
      <c r="G1244" s="2">
        <f t="shared" si="24"/>
        <v>1718.1108000000002</v>
      </c>
      <c r="H1244" s="2">
        <f t="shared" si="23"/>
        <v>0.37000000000034561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156214.66</v>
      </c>
      <c r="D1264" s="1">
        <f>BILANCA!E288</f>
        <v>175818.55</v>
      </c>
      <c r="E1264" s="1">
        <v>0</v>
      </c>
      <c r="F1264" s="1">
        <v>0</v>
      </c>
      <c r="G1264" s="2">
        <f t="shared" si="24"/>
        <v>142706.34456</v>
      </c>
      <c r="H1264" s="2">
        <f t="shared" si="23"/>
        <v>0.79000000000814907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1788965.53</v>
      </c>
      <c r="D1408" s="1">
        <f>'RAS-funkcijski'!E114</f>
        <v>2180228.27</v>
      </c>
      <c r="E1408" s="1">
        <v>0</v>
      </c>
      <c r="F1408" s="1">
        <v>0</v>
      </c>
      <c r="G1408" s="2">
        <f t="shared" si="24"/>
        <v>676436.4277</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1788965.53</v>
      </c>
      <c r="D1412" s="1">
        <f>'RAS-funkcijski'!E118</f>
        <v>2180228.27</v>
      </c>
      <c r="E1412" s="1">
        <v>0</v>
      </c>
      <c r="F1412" s="1">
        <v>0</v>
      </c>
      <c r="G1412" s="2">
        <f t="shared" si="24"/>
        <v>701034.11598</v>
      </c>
      <c r="H1412" s="2">
        <f t="shared" si="27"/>
        <v>0.73999999999068677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1788965.53</v>
      </c>
      <c r="D1414" s="1">
        <f>'RAS-funkcijski'!E120</f>
        <v>2180228.27</v>
      </c>
      <c r="E1414" s="1">
        <v>0</v>
      </c>
      <c r="F1414" s="1">
        <v>0</v>
      </c>
      <c r="G1414" s="2">
        <f t="shared" si="24"/>
        <v>713332.96012000006</v>
      </c>
      <c r="H1414" s="2">
        <f t="shared" si="27"/>
        <v>0.73999999999068677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1788965.53</v>
      </c>
      <c r="D1435" s="13">
        <f>'RAS-funkcijski'!E141</f>
        <v>2180228.27</v>
      </c>
      <c r="E1435" s="13">
        <v>0</v>
      </c>
      <c r="F1435" s="13">
        <v>0</v>
      </c>
      <c r="G1435" s="14">
        <f t="shared" si="24"/>
        <v>842470.82359000004</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28875.87</v>
      </c>
      <c r="D1436" s="6">
        <f>'P-VRIO'!E5</f>
        <v>0</v>
      </c>
      <c r="E1436" s="6">
        <v>0</v>
      </c>
      <c r="F1436" s="6">
        <v>0</v>
      </c>
      <c r="G1436" s="7">
        <f t="shared" si="24"/>
        <v>28.875869999999999</v>
      </c>
      <c r="H1436" s="7">
        <f t="shared" si="27"/>
        <v>0.13000000000101863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28875.87</v>
      </c>
      <c r="D1453" s="1">
        <f>'P-VRIO'!E22</f>
        <v>0</v>
      </c>
      <c r="E1453" s="1">
        <v>0</v>
      </c>
      <c r="F1453" s="1">
        <v>0</v>
      </c>
      <c r="G1453" s="2">
        <f t="shared" si="24"/>
        <v>519.76565999999991</v>
      </c>
      <c r="H1453" s="2">
        <f t="shared" si="27"/>
        <v>0.13000000000101863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28875.87</v>
      </c>
      <c r="D1454" s="1">
        <f>'P-VRIO'!E23</f>
        <v>0</v>
      </c>
      <c r="E1454" s="1">
        <v>0</v>
      </c>
      <c r="F1454" s="1">
        <v>0</v>
      </c>
      <c r="G1454" s="2">
        <f t="shared" si="24"/>
        <v>548.64152999999999</v>
      </c>
      <c r="H1454" s="2">
        <f t="shared" si="27"/>
        <v>0.13000000000101863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28875.87</v>
      </c>
      <c r="D1456" s="1">
        <f>'P-VRIO'!E25</f>
        <v>0</v>
      </c>
      <c r="E1456" s="1">
        <v>0</v>
      </c>
      <c r="F1456" s="1">
        <v>0</v>
      </c>
      <c r="G1456" s="2">
        <f t="shared" si="24"/>
        <v>606.39327000000003</v>
      </c>
      <c r="H1456" s="2">
        <f t="shared" si="27"/>
        <v>0.13000000000101863</v>
      </c>
      <c r="I1456" s="10">
        <f t="shared" si="30"/>
        <v>78.831125100617697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156214.66</v>
      </c>
      <c r="D1480" s="6"/>
      <c r="E1480" s="6">
        <v>0</v>
      </c>
      <c r="F1480" s="6">
        <v>0</v>
      </c>
      <c r="G1480" s="7">
        <f t="shared" ref="G1480:G1580" si="34">B1480/1000*C1480</f>
        <v>156.21466000000001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2185948.2399999998</v>
      </c>
      <c r="D1481" s="1">
        <v>0</v>
      </c>
      <c r="E1481" s="1">
        <v>0</v>
      </c>
      <c r="F1481" s="1">
        <v>0</v>
      </c>
      <c r="G1481" s="2">
        <f t="shared" si="34"/>
        <v>4371.8964799999994</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1982870.4</v>
      </c>
      <c r="D1482" s="1">
        <v>0</v>
      </c>
      <c r="E1482" s="1">
        <v>0</v>
      </c>
      <c r="F1482" s="1">
        <v>0</v>
      </c>
      <c r="G1482" s="2">
        <f t="shared" si="34"/>
        <v>5948.6112000000003</v>
      </c>
      <c r="H1482" s="2">
        <f t="shared" si="35"/>
        <v>0.39999999990686774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172174.49</v>
      </c>
      <c r="D1483" s="1">
        <v>0</v>
      </c>
      <c r="E1483" s="1">
        <v>0</v>
      </c>
      <c r="F1483" s="1">
        <v>0</v>
      </c>
      <c r="G1483" s="2">
        <f t="shared" si="34"/>
        <v>688.69795999999997</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170061.56</v>
      </c>
      <c r="D1485" s="1">
        <v>0</v>
      </c>
      <c r="E1485" s="1">
        <v>0</v>
      </c>
      <c r="F1485" s="1">
        <v>0</v>
      </c>
      <c r="G1485" s="2">
        <f t="shared" si="34"/>
        <v>1020.36936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2112.9299999999998</v>
      </c>
      <c r="D1486" s="1">
        <v>0</v>
      </c>
      <c r="E1486" s="1">
        <v>0</v>
      </c>
      <c r="F1486" s="1">
        <v>0</v>
      </c>
      <c r="G1486" s="2">
        <f t="shared" si="34"/>
        <v>14.790509999999999</v>
      </c>
      <c r="H1486" s="2">
        <f t="shared" si="35"/>
        <v>7.0000000000163709E-2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30903.35</v>
      </c>
      <c r="D1492" s="1">
        <v>0</v>
      </c>
      <c r="E1492" s="1">
        <v>0</v>
      </c>
      <c r="F1492" s="1">
        <v>0</v>
      </c>
      <c r="G1492" s="2">
        <f t="shared" si="34"/>
        <v>401.74354999999997</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2166344.35</v>
      </c>
      <c r="D1499" s="1">
        <v>0</v>
      </c>
      <c r="E1499" s="1">
        <v>0</v>
      </c>
      <c r="F1499" s="1">
        <v>0</v>
      </c>
      <c r="G1499" s="2">
        <f t="shared" si="34"/>
        <v>43326.887000000002</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1959077.46</v>
      </c>
      <c r="D1500" s="1">
        <v>0</v>
      </c>
      <c r="E1500" s="1">
        <v>0</v>
      </c>
      <c r="F1500" s="1">
        <v>0</v>
      </c>
      <c r="G1500" s="2">
        <f t="shared" si="34"/>
        <v>41140.626660000002</v>
      </c>
      <c r="H1500" s="2">
        <f t="shared" si="35"/>
        <v>0.4599999999627471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176363.53999999998</v>
      </c>
      <c r="D1501" s="1">
        <v>0</v>
      </c>
      <c r="E1501" s="1">
        <v>0</v>
      </c>
      <c r="F1501" s="1">
        <v>0</v>
      </c>
      <c r="G1501" s="2">
        <f t="shared" si="34"/>
        <v>3879.9978799999994</v>
      </c>
      <c r="H1501" s="2">
        <f t="shared" si="35"/>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174250.61</v>
      </c>
      <c r="D1503" s="1">
        <v>0</v>
      </c>
      <c r="E1503" s="1">
        <v>0</v>
      </c>
      <c r="F1503" s="1">
        <v>0</v>
      </c>
      <c r="G1503" s="2">
        <f t="shared" si="34"/>
        <v>4182.0146399999994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2112.9299999999998</v>
      </c>
      <c r="D1504" s="1">
        <v>0</v>
      </c>
      <c r="E1504" s="1">
        <v>0</v>
      </c>
      <c r="F1504" s="1">
        <v>0</v>
      </c>
      <c r="G1504" s="2">
        <f t="shared" si="34"/>
        <v>52.823250000000002</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30903.35</v>
      </c>
      <c r="D1510" s="1">
        <v>0</v>
      </c>
      <c r="E1510" s="1">
        <v>0</v>
      </c>
      <c r="F1510" s="1">
        <v>0</v>
      </c>
      <c r="G1510" s="2">
        <f t="shared" si="34"/>
        <v>958.00384999999994</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175818.54999999981</v>
      </c>
      <c r="D1517" s="1">
        <v>0</v>
      </c>
      <c r="E1517" s="1">
        <v>0</v>
      </c>
      <c r="F1517" s="1">
        <v>0</v>
      </c>
      <c r="G1517" s="2">
        <f t="shared" si="34"/>
        <v>6681.104899999993</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10226.259999999998</v>
      </c>
      <c r="D1518" s="1">
        <v>0</v>
      </c>
      <c r="E1518" s="1">
        <v>0</v>
      </c>
      <c r="F1518" s="1">
        <v>0</v>
      </c>
      <c r="G1518" s="2">
        <f t="shared" si="34"/>
        <v>398.82413999999994</v>
      </c>
      <c r="H1518" s="2">
        <f t="shared" si="35"/>
        <v>0.25999999999839929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10226.259999999998</v>
      </c>
      <c r="D1524" s="1">
        <v>0</v>
      </c>
      <c r="E1524" s="1">
        <v>0</v>
      </c>
      <c r="F1524" s="1">
        <v>0</v>
      </c>
      <c r="G1524" s="2">
        <f t="shared" si="34"/>
        <v>460.18169999999992</v>
      </c>
      <c r="H1524" s="2">
        <f t="shared" si="35"/>
        <v>0.25999999999839929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10216.299999999999</v>
      </c>
      <c r="D1530" s="1">
        <v>0</v>
      </c>
      <c r="E1530" s="1">
        <v>0</v>
      </c>
      <c r="F1530" s="1">
        <v>0</v>
      </c>
      <c r="G1530" s="2">
        <f t="shared" si="34"/>
        <v>521.03129999999987</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10216.299999999999</v>
      </c>
      <c r="D1531" s="1">
        <v>0</v>
      </c>
      <c r="E1531" s="1">
        <v>0</v>
      </c>
      <c r="F1531" s="1">
        <v>0</v>
      </c>
      <c r="G1531" s="2">
        <f t="shared" si="34"/>
        <v>531.24759999999992</v>
      </c>
      <c r="H1531" s="2">
        <f t="shared" si="35"/>
        <v>0.2999999999992724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9.9600000000000009</v>
      </c>
      <c r="D1535" s="1">
        <v>0</v>
      </c>
      <c r="E1535" s="1">
        <v>0</v>
      </c>
      <c r="F1535" s="1">
        <v>0</v>
      </c>
      <c r="G1535" s="2">
        <f t="shared" si="34"/>
        <v>0.55776000000000003</v>
      </c>
      <c r="H1535" s="2">
        <f t="shared" si="35"/>
        <v>3.9999999999999147E-2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9.9600000000000009</v>
      </c>
      <c r="D1536" s="1">
        <v>0</v>
      </c>
      <c r="E1536" s="1">
        <v>0</v>
      </c>
      <c r="F1536" s="1">
        <v>0</v>
      </c>
      <c r="G1536" s="2">
        <f t="shared" si="34"/>
        <v>0.56772000000000011</v>
      </c>
      <c r="H1536" s="2">
        <f t="shared" si="35"/>
        <v>3.9999999999999147E-2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165592.28999999998</v>
      </c>
      <c r="D1576" s="1">
        <v>0</v>
      </c>
      <c r="E1576" s="1">
        <v>0</v>
      </c>
      <c r="F1576" s="1">
        <v>0</v>
      </c>
      <c r="G1576" s="2">
        <f t="shared" si="34"/>
        <v>16062.452129999998</v>
      </c>
      <c r="H1576" s="2">
        <f t="shared" si="35"/>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802.77</v>
      </c>
      <c r="D1577" s="1">
        <v>0</v>
      </c>
      <c r="E1577" s="1">
        <v>0</v>
      </c>
      <c r="F1577" s="1">
        <v>0</v>
      </c>
      <c r="G1577" s="2">
        <f t="shared" si="34"/>
        <v>78.671459999999996</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164789.51999999999</v>
      </c>
      <c r="D1578" s="1">
        <v>0</v>
      </c>
      <c r="E1578" s="1">
        <v>0</v>
      </c>
      <c r="F1578" s="1">
        <v>0</v>
      </c>
      <c r="G1578" s="2">
        <f t="shared" si="34"/>
        <v>16314.162479999999</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1762807.9099999997</v>
      </c>
      <c r="I16" s="170">
        <f>'PR-RAS'!E6</f>
        <v>2198033.1399999997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1748935.57</v>
      </c>
      <c r="I17" s="170">
        <f>'PR-RAS'!E151</f>
        <v>2146609.4700000002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591.47999999964668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12164.940000000344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166514.70000000001</v>
      </c>
      <c r="I20" s="173">
        <f>BILANCA!E7</f>
        <v>207891.26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145830.76</v>
      </c>
      <c r="I21" s="175">
        <f>BILANCA!E68</f>
        <v>176410.03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163214.66</v>
      </c>
      <c r="I22" s="175">
        <f>BILANCA!E176</f>
        <v>175818.54999999996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149130.79999999999</v>
      </c>
      <c r="I23" s="177">
        <f>BILANCA!E237</f>
        <v>208482.74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1788965.53</v>
      </c>
      <c r="I27" s="175">
        <f>'RAS-funkcijski'!E114</f>
        <v>2180228.27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1788965.53</v>
      </c>
      <c r="I28" s="179">
        <f>'RAS-funkcijski'!E141</f>
        <v>2180228.27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28875.87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28875.87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156214.66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175818.54999999981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10226.259999999998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165592.28999999998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0" zoomScaleNormal="100" workbookViewId="0">
      <selection activeCell="E71" sqref="E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1762807.9099999997</v>
      </c>
      <c r="E6" s="51">
        <f>E7+E44+E50+E82+E106+E124+E133+E139</f>
        <v>2198033.1399999997</v>
      </c>
      <c r="F6" s="52">
        <f t="shared" ref="F6:F131" si="0">IF(D6&lt;&gt;0,IF(E6/D6&gt;=100,"&gt;&gt;100",E6/D6*100),"-")</f>
        <v>124.68931682976168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1624704.47</v>
      </c>
      <c r="E50" s="51">
        <f>E51+E54+E59+E62+E65+E68+E71+E74+E77</f>
        <v>2040549.1599999997</v>
      </c>
      <c r="F50" s="52">
        <f t="shared" si="0"/>
        <v>125.59509730406538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1575780.66</v>
      </c>
      <c r="E68" s="51">
        <f t="shared" si="15"/>
        <v>1986339.38</v>
      </c>
      <c r="F68" s="52">
        <f t="shared" si="0"/>
        <v>126.05430631443338</v>
      </c>
    </row>
    <row r="69" spans="1:6" ht="12.75" customHeight="1" x14ac:dyDescent="0.2">
      <c r="A69" s="53" t="s">
        <v>184</v>
      </c>
      <c r="B69" s="85" t="s">
        <v>185</v>
      </c>
      <c r="C69" s="50" t="s">
        <v>184</v>
      </c>
      <c r="D69" s="242">
        <v>1541479.96</v>
      </c>
      <c r="E69" s="242">
        <v>1958590.9</v>
      </c>
      <c r="F69" s="52">
        <f t="shared" si="0"/>
        <v>127.0591218065527</v>
      </c>
    </row>
    <row r="70" spans="1:6" ht="24" x14ac:dyDescent="0.2">
      <c r="A70" s="53" t="s">
        <v>186</v>
      </c>
      <c r="B70" s="85" t="s">
        <v>187</v>
      </c>
      <c r="C70" s="50" t="s">
        <v>186</v>
      </c>
      <c r="D70" s="242">
        <v>34300.699999999997</v>
      </c>
      <c r="E70" s="242">
        <v>27748.48</v>
      </c>
      <c r="F70" s="52">
        <f t="shared" si="0"/>
        <v>80.897707626958066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43261.8</v>
      </c>
      <c r="E74" s="51">
        <f t="shared" si="17"/>
        <v>50676.4</v>
      </c>
      <c r="F74" s="52">
        <f t="shared" si="0"/>
        <v>117.13890776620481</v>
      </c>
    </row>
    <row r="75" spans="1:6" ht="12.75" customHeight="1" x14ac:dyDescent="0.2">
      <c r="A75" s="53" t="s">
        <v>196</v>
      </c>
      <c r="B75" s="85" t="s">
        <v>197</v>
      </c>
      <c r="C75" s="50" t="s">
        <v>196</v>
      </c>
      <c r="D75" s="242">
        <v>43261.8</v>
      </c>
      <c r="E75" s="242">
        <v>50676.4</v>
      </c>
      <c r="F75" s="52">
        <f t="shared" si="0"/>
        <v>117.13890776620481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5662.01</v>
      </c>
      <c r="E77" s="51">
        <f t="shared" si="18"/>
        <v>3533.38</v>
      </c>
      <c r="F77" s="52">
        <f t="shared" si="0"/>
        <v>62.405046970952014</v>
      </c>
    </row>
    <row r="78" spans="1:6" ht="12.75" customHeight="1" x14ac:dyDescent="0.2">
      <c r="A78" s="53">
        <v>6391</v>
      </c>
      <c r="B78" s="85" t="s">
        <v>202</v>
      </c>
      <c r="C78" s="50" t="s">
        <v>203</v>
      </c>
      <c r="D78" s="242">
        <v>849.3</v>
      </c>
      <c r="E78" s="242">
        <v>530.01</v>
      </c>
      <c r="F78" s="52">
        <f t="shared" si="0"/>
        <v>62.405510420346168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4812.71</v>
      </c>
      <c r="E80" s="242">
        <v>3003.37</v>
      </c>
      <c r="F80" s="52">
        <f t="shared" si="0"/>
        <v>62.404965185934735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0.14000000000000001</v>
      </c>
      <c r="E82" s="51">
        <f t="shared" si="19"/>
        <v>0.2</v>
      </c>
      <c r="F82" s="52">
        <f t="shared" si="0"/>
        <v>142.85714285714286</v>
      </c>
    </row>
    <row r="83" spans="1:6" ht="12.75" customHeight="1" x14ac:dyDescent="0.2">
      <c r="A83" s="53">
        <v>641</v>
      </c>
      <c r="B83" s="85" t="s">
        <v>212</v>
      </c>
      <c r="C83" s="50" t="s">
        <v>213</v>
      </c>
      <c r="D83" s="51">
        <f t="shared" ref="D83:E83" si="20">SUM(D84:D90)</f>
        <v>0.14000000000000001</v>
      </c>
      <c r="E83" s="51">
        <f t="shared" si="20"/>
        <v>0.2</v>
      </c>
      <c r="F83" s="52">
        <f t="shared" si="0"/>
        <v>142.85714285714286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0.2</v>
      </c>
      <c r="F85" s="52">
        <f t="shared" si="0"/>
        <v>142.85714285714286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599.20000000000005</v>
      </c>
      <c r="E106" s="51">
        <f t="shared" si="23"/>
        <v>621.59</v>
      </c>
      <c r="F106" s="52">
        <f t="shared" si="0"/>
        <v>103.73664886515353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599.20000000000005</v>
      </c>
      <c r="E112" s="51">
        <f t="shared" si="25"/>
        <v>621.59</v>
      </c>
      <c r="F112" s="52">
        <f t="shared" si="0"/>
        <v>103.73664886515353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599.20000000000005</v>
      </c>
      <c r="E117" s="242">
        <v>621.59</v>
      </c>
      <c r="F117" s="52">
        <f t="shared" si="0"/>
        <v>103.73664886515353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7841.38</v>
      </c>
      <c r="E124" s="51">
        <f t="shared" si="27"/>
        <v>17527.120000000003</v>
      </c>
      <c r="F124" s="52">
        <f t="shared" si="0"/>
        <v>223.52085984864911</v>
      </c>
    </row>
    <row r="125" spans="1:6" ht="12.75" customHeight="1" x14ac:dyDescent="0.2">
      <c r="A125" s="53">
        <v>661</v>
      </c>
      <c r="B125" s="86" t="s">
        <v>296</v>
      </c>
      <c r="C125" s="50" t="s">
        <v>297</v>
      </c>
      <c r="D125" s="51">
        <f t="shared" ref="D125:E125" si="28">SUM(D126:D127)</f>
        <v>350</v>
      </c>
      <c r="E125" s="51">
        <f t="shared" si="28"/>
        <v>0</v>
      </c>
      <c r="F125" s="52">
        <f t="shared" si="0"/>
        <v>0</v>
      </c>
    </row>
    <row r="126" spans="1:6" ht="12.75" customHeight="1" x14ac:dyDescent="0.2">
      <c r="A126" s="53">
        <v>6614</v>
      </c>
      <c r="B126" s="86" t="s">
        <v>298</v>
      </c>
      <c r="C126" s="50" t="s">
        <v>299</v>
      </c>
      <c r="D126" s="242">
        <v>350</v>
      </c>
      <c r="E126" s="242"/>
      <c r="F126" s="52">
        <f t="shared" si="0"/>
        <v>0</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7491.38</v>
      </c>
      <c r="E128" s="51">
        <f t="shared" si="29"/>
        <v>17527.120000000003</v>
      </c>
      <c r="F128" s="52">
        <f t="shared" si="0"/>
        <v>233.9638357685767</v>
      </c>
    </row>
    <row r="129" spans="1:6" ht="12.75" customHeight="1" x14ac:dyDescent="0.2">
      <c r="A129" s="53">
        <v>6631</v>
      </c>
      <c r="B129" s="86" t="s">
        <v>304</v>
      </c>
      <c r="C129" s="50" t="s">
        <v>305</v>
      </c>
      <c r="D129" s="242">
        <v>7491.38</v>
      </c>
      <c r="E129" s="242">
        <v>11527.12</v>
      </c>
      <c r="F129" s="52">
        <f t="shared" si="0"/>
        <v>153.87178330294287</v>
      </c>
    </row>
    <row r="130" spans="1:6" ht="12.75" customHeight="1" x14ac:dyDescent="0.2">
      <c r="A130" s="53">
        <v>6632</v>
      </c>
      <c r="B130" s="232" t="s">
        <v>306</v>
      </c>
      <c r="C130" s="50" t="s">
        <v>307</v>
      </c>
      <c r="D130" s="242">
        <v>0</v>
      </c>
      <c r="E130" s="242">
        <v>6000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129662.72</v>
      </c>
      <c r="E133" s="51">
        <f t="shared" si="30"/>
        <v>139335.07</v>
      </c>
      <c r="F133" s="52">
        <f t="shared" ref="F133:F223" si="31">IF(D133&lt;&gt;0,IF(E133/D133&gt;=100,"&gt;&gt;100",E133/D133*100),"-")</f>
        <v>107.45962293556698</v>
      </c>
    </row>
    <row r="134" spans="1:6" ht="24" x14ac:dyDescent="0.2">
      <c r="A134" s="53">
        <v>671</v>
      </c>
      <c r="B134" s="232" t="s">
        <v>314</v>
      </c>
      <c r="C134" s="50" t="s">
        <v>315</v>
      </c>
      <c r="D134" s="51">
        <f t="shared" ref="D134:E134" si="32">SUM(D135:D137)</f>
        <v>129662.72</v>
      </c>
      <c r="E134" s="51">
        <f t="shared" si="32"/>
        <v>139335.07</v>
      </c>
      <c r="F134" s="52">
        <f t="shared" si="31"/>
        <v>107.45962293556698</v>
      </c>
    </row>
    <row r="135" spans="1:6" ht="12.75" customHeight="1" x14ac:dyDescent="0.2">
      <c r="A135" s="53">
        <v>6711</v>
      </c>
      <c r="B135" s="85" t="s">
        <v>316</v>
      </c>
      <c r="C135" s="50" t="s">
        <v>317</v>
      </c>
      <c r="D135" s="242">
        <v>129662.72</v>
      </c>
      <c r="E135" s="242">
        <v>139335.07</v>
      </c>
      <c r="F135" s="52">
        <f t="shared" si="31"/>
        <v>107.45962293556698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1748935.57</v>
      </c>
      <c r="E151" s="51">
        <f t="shared" si="35"/>
        <v>2146609.4700000002</v>
      </c>
      <c r="F151" s="52">
        <f t="shared" si="31"/>
        <v>122.73805318054114</v>
      </c>
    </row>
    <row r="152" spans="1:6" ht="12.75" customHeight="1" x14ac:dyDescent="0.2">
      <c r="A152" s="53">
        <v>31</v>
      </c>
      <c r="B152" s="85" t="s">
        <v>349</v>
      </c>
      <c r="C152" s="50" t="s">
        <v>35</v>
      </c>
      <c r="D152" s="51">
        <f t="shared" ref="D152:E152" si="36">D153+D158+D159</f>
        <v>1528951.6800000002</v>
      </c>
      <c r="E152" s="51">
        <f t="shared" si="36"/>
        <v>1941474.5899999999</v>
      </c>
      <c r="F152" s="52">
        <f t="shared" si="31"/>
        <v>126.98076828693499</v>
      </c>
    </row>
    <row r="153" spans="1:6" ht="12.75" customHeight="1" x14ac:dyDescent="0.2">
      <c r="A153" s="53">
        <v>311</v>
      </c>
      <c r="B153" s="85" t="s">
        <v>350</v>
      </c>
      <c r="C153" s="50" t="s">
        <v>351</v>
      </c>
      <c r="D153" s="51">
        <f t="shared" ref="D153:E153" si="37">SUM(D154:D157)</f>
        <v>1258816.19</v>
      </c>
      <c r="E153" s="51">
        <f t="shared" si="37"/>
        <v>1609859.17</v>
      </c>
      <c r="F153" s="52">
        <f t="shared" si="31"/>
        <v>127.88675445936232</v>
      </c>
    </row>
    <row r="154" spans="1:6" ht="12.75" customHeight="1" x14ac:dyDescent="0.2">
      <c r="A154" s="53">
        <v>3111</v>
      </c>
      <c r="B154" s="85" t="s">
        <v>352</v>
      </c>
      <c r="C154" s="50" t="s">
        <v>353</v>
      </c>
      <c r="D154" s="242">
        <v>1226058.92</v>
      </c>
      <c r="E154" s="242">
        <v>1493686.45</v>
      </c>
      <c r="F154" s="52">
        <f t="shared" si="31"/>
        <v>121.82827640942411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25332.78</v>
      </c>
      <c r="E156" s="242">
        <v>36641.47</v>
      </c>
      <c r="F156" s="52">
        <f t="shared" si="31"/>
        <v>144.64054083286558</v>
      </c>
    </row>
    <row r="157" spans="1:6" ht="12.75" customHeight="1" x14ac:dyDescent="0.2">
      <c r="A157" s="53">
        <v>3114</v>
      </c>
      <c r="B157" s="85" t="s">
        <v>358</v>
      </c>
      <c r="C157" s="50" t="s">
        <v>359</v>
      </c>
      <c r="D157" s="242">
        <v>7424.49</v>
      </c>
      <c r="E157" s="242">
        <v>79531.25</v>
      </c>
      <c r="F157" s="52">
        <f t="shared" si="31"/>
        <v>1071.2015236063353</v>
      </c>
    </row>
    <row r="158" spans="1:6" ht="12.75" customHeight="1" x14ac:dyDescent="0.2">
      <c r="A158" s="53">
        <v>312</v>
      </c>
      <c r="B158" s="85" t="s">
        <v>360</v>
      </c>
      <c r="C158" s="50" t="s">
        <v>361</v>
      </c>
      <c r="D158" s="242">
        <v>62132.61</v>
      </c>
      <c r="E158" s="242">
        <v>65630.75</v>
      </c>
      <c r="F158" s="52">
        <f t="shared" si="31"/>
        <v>105.63011919183822</v>
      </c>
    </row>
    <row r="159" spans="1:6" ht="12.75" customHeight="1" x14ac:dyDescent="0.2">
      <c r="A159" s="53">
        <v>313</v>
      </c>
      <c r="B159" s="85" t="s">
        <v>362</v>
      </c>
      <c r="C159" s="50" t="s">
        <v>363</v>
      </c>
      <c r="D159" s="51">
        <f t="shared" ref="D159:E159" si="38">SUM(D160:D162)</f>
        <v>208002.88</v>
      </c>
      <c r="E159" s="51">
        <f t="shared" si="38"/>
        <v>265984.67000000004</v>
      </c>
      <c r="F159" s="52">
        <f t="shared" si="31"/>
        <v>127.87547460881312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207579.9</v>
      </c>
      <c r="E161" s="242">
        <v>265977.84000000003</v>
      </c>
      <c r="F161" s="52">
        <f t="shared" si="31"/>
        <v>128.13275273762056</v>
      </c>
    </row>
    <row r="162" spans="1:6" ht="12.75" customHeight="1" x14ac:dyDescent="0.2">
      <c r="A162" s="53">
        <v>3133</v>
      </c>
      <c r="B162" s="85" t="s">
        <v>367</v>
      </c>
      <c r="C162" s="50" t="s">
        <v>368</v>
      </c>
      <c r="D162" s="242">
        <v>422.98</v>
      </c>
      <c r="E162" s="242">
        <v>6.83</v>
      </c>
      <c r="F162" s="52">
        <f t="shared" si="31"/>
        <v>1.6147335571421815</v>
      </c>
    </row>
    <row r="163" spans="1:6" ht="12.75" customHeight="1" x14ac:dyDescent="0.2">
      <c r="A163" s="53">
        <v>32</v>
      </c>
      <c r="B163" s="85" t="s">
        <v>369</v>
      </c>
      <c r="C163" s="50" t="s">
        <v>370</v>
      </c>
      <c r="D163" s="51">
        <f t="shared" ref="D163:E163" si="39">D164+D169+D177+D187+D188</f>
        <v>215287.38999999998</v>
      </c>
      <c r="E163" s="51">
        <f t="shared" si="39"/>
        <v>202430.98</v>
      </c>
      <c r="F163" s="52">
        <f t="shared" si="31"/>
        <v>94.028256833807134</v>
      </c>
    </row>
    <row r="164" spans="1:6" ht="12.75" customHeight="1" x14ac:dyDescent="0.2">
      <c r="A164" s="53">
        <v>321</v>
      </c>
      <c r="B164" s="85" t="s">
        <v>371</v>
      </c>
      <c r="C164" s="50" t="s">
        <v>372</v>
      </c>
      <c r="D164" s="51">
        <f t="shared" ref="D164:E164" si="40">SUM(D165:D168)</f>
        <v>76972.47</v>
      </c>
      <c r="E164" s="51">
        <f t="shared" si="40"/>
        <v>68899.570000000007</v>
      </c>
      <c r="F164" s="52">
        <f t="shared" si="31"/>
        <v>89.511964472492579</v>
      </c>
    </row>
    <row r="165" spans="1:6" ht="12.75" customHeight="1" x14ac:dyDescent="0.2">
      <c r="A165" s="53">
        <v>3211</v>
      </c>
      <c r="B165" s="85" t="s">
        <v>373</v>
      </c>
      <c r="C165" s="50" t="s">
        <v>374</v>
      </c>
      <c r="D165" s="242">
        <v>20615.3</v>
      </c>
      <c r="E165" s="242">
        <v>12462.04</v>
      </c>
      <c r="F165" s="52">
        <f t="shared" si="31"/>
        <v>60.450442147337178</v>
      </c>
    </row>
    <row r="166" spans="1:6" ht="12.75" customHeight="1" x14ac:dyDescent="0.2">
      <c r="A166" s="53">
        <v>3212</v>
      </c>
      <c r="B166" s="85" t="s">
        <v>375</v>
      </c>
      <c r="C166" s="50" t="s">
        <v>376</v>
      </c>
      <c r="D166" s="242">
        <v>50320.91</v>
      </c>
      <c r="E166" s="242">
        <v>51020.23</v>
      </c>
      <c r="F166" s="52">
        <f t="shared" si="31"/>
        <v>101.38972049591312</v>
      </c>
    </row>
    <row r="167" spans="1:6" ht="12.75" customHeight="1" x14ac:dyDescent="0.2">
      <c r="A167" s="53">
        <v>3213</v>
      </c>
      <c r="B167" s="85" t="s">
        <v>377</v>
      </c>
      <c r="C167" s="50" t="s">
        <v>378</v>
      </c>
      <c r="D167" s="242">
        <v>6036.26</v>
      </c>
      <c r="E167" s="242">
        <v>5417.3</v>
      </c>
      <c r="F167" s="52">
        <f t="shared" si="31"/>
        <v>89.745968530182594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59502.44999999999</v>
      </c>
      <c r="E169" s="51">
        <f t="shared" si="41"/>
        <v>55208.09</v>
      </c>
      <c r="F169" s="52">
        <f t="shared" si="31"/>
        <v>92.782885410600741</v>
      </c>
    </row>
    <row r="170" spans="1:6" ht="12.75" customHeight="1" x14ac:dyDescent="0.2">
      <c r="A170" s="53">
        <v>3221</v>
      </c>
      <c r="B170" s="85" t="s">
        <v>383</v>
      </c>
      <c r="C170" s="50" t="s">
        <v>384</v>
      </c>
      <c r="D170" s="242">
        <v>33723.85</v>
      </c>
      <c r="E170" s="242">
        <v>22857.71</v>
      </c>
      <c r="F170" s="52">
        <f t="shared" si="31"/>
        <v>67.779064371357364</v>
      </c>
    </row>
    <row r="171" spans="1:6" ht="12.75" customHeight="1" x14ac:dyDescent="0.2">
      <c r="A171" s="53">
        <v>3222</v>
      </c>
      <c r="B171" s="85" t="s">
        <v>385</v>
      </c>
      <c r="C171" s="50" t="s">
        <v>386</v>
      </c>
      <c r="D171" s="242">
        <v>768.68</v>
      </c>
      <c r="E171" s="242">
        <v>384.43</v>
      </c>
      <c r="F171" s="52">
        <f t="shared" si="31"/>
        <v>50.011708383202382</v>
      </c>
    </row>
    <row r="172" spans="1:6" ht="12.75" customHeight="1" x14ac:dyDescent="0.2">
      <c r="A172" s="53">
        <v>3223</v>
      </c>
      <c r="B172" s="85" t="s">
        <v>387</v>
      </c>
      <c r="C172" s="50" t="s">
        <v>388</v>
      </c>
      <c r="D172" s="242">
        <v>20744.759999999998</v>
      </c>
      <c r="E172" s="242">
        <v>17842.98</v>
      </c>
      <c r="F172" s="52">
        <f t="shared" si="31"/>
        <v>86.011985677346956</v>
      </c>
    </row>
    <row r="173" spans="1:6" ht="12.75" customHeight="1" x14ac:dyDescent="0.2">
      <c r="A173" s="53">
        <v>3224</v>
      </c>
      <c r="B173" s="85" t="s">
        <v>389</v>
      </c>
      <c r="C173" s="50" t="s">
        <v>390</v>
      </c>
      <c r="D173" s="242">
        <v>1705.2</v>
      </c>
      <c r="E173" s="242">
        <v>3455.81</v>
      </c>
      <c r="F173" s="52">
        <f t="shared" si="31"/>
        <v>202.66303072953318</v>
      </c>
    </row>
    <row r="174" spans="1:6" ht="12.75" customHeight="1" x14ac:dyDescent="0.2">
      <c r="A174" s="53">
        <v>3225</v>
      </c>
      <c r="B174" s="85" t="s">
        <v>391</v>
      </c>
      <c r="C174" s="50" t="s">
        <v>392</v>
      </c>
      <c r="D174" s="242">
        <v>2385.1799999999998</v>
      </c>
      <c r="E174" s="242">
        <v>10309.370000000001</v>
      </c>
      <c r="F174" s="52">
        <f t="shared" si="31"/>
        <v>432.22607937346453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174.78</v>
      </c>
      <c r="E176" s="242">
        <v>357.79</v>
      </c>
      <c r="F176" s="52">
        <f t="shared" si="31"/>
        <v>204.70877674791166</v>
      </c>
    </row>
    <row r="177" spans="1:6" ht="12.75" customHeight="1" x14ac:dyDescent="0.2">
      <c r="A177" s="53">
        <v>323</v>
      </c>
      <c r="B177" s="85" t="s">
        <v>397</v>
      </c>
      <c r="C177" s="50" t="s">
        <v>398</v>
      </c>
      <c r="D177" s="51">
        <f t="shared" ref="D177:E177" si="42">SUM(D178:D186)</f>
        <v>26351.129999999997</v>
      </c>
      <c r="E177" s="51">
        <f t="shared" si="42"/>
        <v>30228.85</v>
      </c>
      <c r="F177" s="52">
        <f t="shared" si="31"/>
        <v>114.71557386723075</v>
      </c>
    </row>
    <row r="178" spans="1:6" ht="12.75" customHeight="1" x14ac:dyDescent="0.2">
      <c r="A178" s="53">
        <v>3231</v>
      </c>
      <c r="B178" s="85" t="s">
        <v>399</v>
      </c>
      <c r="C178" s="50" t="s">
        <v>400</v>
      </c>
      <c r="D178" s="242">
        <v>5330.69</v>
      </c>
      <c r="E178" s="242">
        <v>4486.43</v>
      </c>
      <c r="F178" s="52">
        <f t="shared" si="31"/>
        <v>84.162275427758885</v>
      </c>
    </row>
    <row r="179" spans="1:6" ht="12.75" customHeight="1" x14ac:dyDescent="0.2">
      <c r="A179" s="53">
        <v>3232</v>
      </c>
      <c r="B179" s="85" t="s">
        <v>401</v>
      </c>
      <c r="C179" s="50" t="s">
        <v>402</v>
      </c>
      <c r="D179" s="242">
        <v>1746.18</v>
      </c>
      <c r="E179" s="242">
        <v>5569.69</v>
      </c>
      <c r="F179" s="52">
        <f t="shared" si="31"/>
        <v>318.96425339884775</v>
      </c>
    </row>
    <row r="180" spans="1:6" ht="12.75" customHeight="1" x14ac:dyDescent="0.2">
      <c r="A180" s="53">
        <v>3233</v>
      </c>
      <c r="B180" s="85" t="s">
        <v>403</v>
      </c>
      <c r="C180" s="50" t="s">
        <v>404</v>
      </c>
      <c r="D180" s="242">
        <v>282</v>
      </c>
      <c r="E180" s="242">
        <v>157</v>
      </c>
      <c r="F180" s="52">
        <f t="shared" si="31"/>
        <v>55.673758865248224</v>
      </c>
    </row>
    <row r="181" spans="1:6" ht="12.75" customHeight="1" x14ac:dyDescent="0.2">
      <c r="A181" s="53">
        <v>3234</v>
      </c>
      <c r="B181" s="85" t="s">
        <v>405</v>
      </c>
      <c r="C181" s="50" t="s">
        <v>406</v>
      </c>
      <c r="D181" s="242">
        <v>5915.2</v>
      </c>
      <c r="E181" s="242">
        <v>6785.75</v>
      </c>
      <c r="F181" s="52">
        <f t="shared" si="31"/>
        <v>114.71716932648093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2608.0500000000002</v>
      </c>
      <c r="E183" s="242">
        <v>3338.7</v>
      </c>
      <c r="F183" s="52">
        <f t="shared" si="31"/>
        <v>128.01518375798008</v>
      </c>
    </row>
    <row r="184" spans="1:6" ht="12.75" customHeight="1" x14ac:dyDescent="0.2">
      <c r="A184" s="53">
        <v>3237</v>
      </c>
      <c r="B184" s="85" t="s">
        <v>411</v>
      </c>
      <c r="C184" s="50" t="s">
        <v>412</v>
      </c>
      <c r="D184" s="242">
        <v>3904.51</v>
      </c>
      <c r="E184" s="242">
        <v>468.75</v>
      </c>
      <c r="F184" s="52">
        <f t="shared" si="31"/>
        <v>12.005347662062588</v>
      </c>
    </row>
    <row r="185" spans="1:6" ht="12.75" customHeight="1" x14ac:dyDescent="0.2">
      <c r="A185" s="53">
        <v>3238</v>
      </c>
      <c r="B185" s="85" t="s">
        <v>413</v>
      </c>
      <c r="C185" s="50" t="s">
        <v>414</v>
      </c>
      <c r="D185" s="242">
        <v>3892.21</v>
      </c>
      <c r="E185" s="242">
        <v>3745.61</v>
      </c>
      <c r="F185" s="52">
        <f t="shared" si="31"/>
        <v>96.233502303318687</v>
      </c>
    </row>
    <row r="186" spans="1:6" ht="12.75" customHeight="1" x14ac:dyDescent="0.2">
      <c r="A186" s="53">
        <v>3239</v>
      </c>
      <c r="B186" s="85" t="s">
        <v>415</v>
      </c>
      <c r="C186" s="50" t="s">
        <v>416</v>
      </c>
      <c r="D186" s="242">
        <v>2672.29</v>
      </c>
      <c r="E186" s="242">
        <v>5676.92</v>
      </c>
      <c r="F186" s="52">
        <f t="shared" si="31"/>
        <v>212.43652447900493</v>
      </c>
    </row>
    <row r="187" spans="1:6" ht="12.75" customHeight="1" x14ac:dyDescent="0.2">
      <c r="A187" s="53">
        <v>324</v>
      </c>
      <c r="B187" s="85" t="s">
        <v>417</v>
      </c>
      <c r="C187" s="50" t="s">
        <v>418</v>
      </c>
      <c r="D187" s="242">
        <v>31929.16</v>
      </c>
      <c r="E187" s="242">
        <v>34457.97</v>
      </c>
      <c r="F187" s="52">
        <f t="shared" si="31"/>
        <v>107.92006429232714</v>
      </c>
    </row>
    <row r="188" spans="1:6" ht="12.75" customHeight="1" x14ac:dyDescent="0.2">
      <c r="A188" s="53">
        <v>329</v>
      </c>
      <c r="B188" s="85" t="s">
        <v>419</v>
      </c>
      <c r="C188" s="50" t="s">
        <v>420</v>
      </c>
      <c r="D188" s="51">
        <f t="shared" ref="D188:E188" si="43">SUM(D189:D195)</f>
        <v>20532.18</v>
      </c>
      <c r="E188" s="51">
        <f t="shared" si="43"/>
        <v>13636.5</v>
      </c>
      <c r="F188" s="52">
        <f t="shared" si="31"/>
        <v>66.415256441352071</v>
      </c>
    </row>
    <row r="189" spans="1:6" ht="12.75" customHeight="1" x14ac:dyDescent="0.2">
      <c r="A189" s="53">
        <v>3291</v>
      </c>
      <c r="B189" s="232" t="s">
        <v>421</v>
      </c>
      <c r="C189" s="50" t="s">
        <v>422</v>
      </c>
      <c r="D189" s="242">
        <v>100</v>
      </c>
      <c r="E189" s="242">
        <v>50</v>
      </c>
      <c r="F189" s="52">
        <f t="shared" si="31"/>
        <v>50</v>
      </c>
    </row>
    <row r="190" spans="1:6" ht="12.75" customHeight="1" x14ac:dyDescent="0.2">
      <c r="A190" s="53">
        <v>3292</v>
      </c>
      <c r="B190" s="85" t="s">
        <v>423</v>
      </c>
      <c r="C190" s="50" t="s">
        <v>424</v>
      </c>
      <c r="D190" s="242">
        <v>990.67</v>
      </c>
      <c r="E190" s="242">
        <v>2239.86</v>
      </c>
      <c r="F190" s="52">
        <f t="shared" si="31"/>
        <v>226.09547074202311</v>
      </c>
    </row>
    <row r="191" spans="1:6" ht="12.75" customHeight="1" x14ac:dyDescent="0.2">
      <c r="A191" s="53">
        <v>3293</v>
      </c>
      <c r="B191" s="85" t="s">
        <v>425</v>
      </c>
      <c r="C191" s="50" t="s">
        <v>426</v>
      </c>
      <c r="D191" s="242">
        <v>0</v>
      </c>
      <c r="E191" s="242">
        <v>228.5</v>
      </c>
      <c r="F191" s="52" t="str">
        <f t="shared" si="31"/>
        <v>-</v>
      </c>
    </row>
    <row r="192" spans="1:6" ht="12.75" customHeight="1" x14ac:dyDescent="0.2">
      <c r="A192" s="53">
        <v>3294</v>
      </c>
      <c r="B192" s="85" t="s">
        <v>427</v>
      </c>
      <c r="C192" s="50" t="s">
        <v>428</v>
      </c>
      <c r="D192" s="242">
        <v>224.82</v>
      </c>
      <c r="E192" s="242">
        <v>230</v>
      </c>
      <c r="F192" s="52">
        <f t="shared" si="31"/>
        <v>102.30406547460191</v>
      </c>
    </row>
    <row r="193" spans="1:6" ht="12.75" customHeight="1" x14ac:dyDescent="0.2">
      <c r="A193" s="53">
        <v>3295</v>
      </c>
      <c r="B193" s="85" t="s">
        <v>429</v>
      </c>
      <c r="C193" s="50" t="s">
        <v>430</v>
      </c>
      <c r="D193" s="242">
        <v>3644.92</v>
      </c>
      <c r="E193" s="242">
        <v>4042.35</v>
      </c>
      <c r="F193" s="52">
        <f t="shared" si="31"/>
        <v>110.90366866762507</v>
      </c>
    </row>
    <row r="194" spans="1:6" ht="12.75" customHeight="1" x14ac:dyDescent="0.2">
      <c r="A194" s="53" t="s">
        <v>431</v>
      </c>
      <c r="B194" s="85" t="s">
        <v>432</v>
      </c>
      <c r="C194" s="50" t="s">
        <v>431</v>
      </c>
      <c r="D194" s="242">
        <v>3203.99</v>
      </c>
      <c r="E194" s="242">
        <v>437.5</v>
      </c>
      <c r="F194" s="52">
        <f t="shared" si="31"/>
        <v>13.654849110015949</v>
      </c>
    </row>
    <row r="195" spans="1:6" ht="12.75" customHeight="1" x14ac:dyDescent="0.2">
      <c r="A195" s="53">
        <v>3299</v>
      </c>
      <c r="B195" s="85" t="s">
        <v>433</v>
      </c>
      <c r="C195" s="50" t="s">
        <v>434</v>
      </c>
      <c r="D195" s="242">
        <v>12367.78</v>
      </c>
      <c r="E195" s="242">
        <v>6408.29</v>
      </c>
      <c r="F195" s="52">
        <f t="shared" si="31"/>
        <v>51.814391911887171</v>
      </c>
    </row>
    <row r="196" spans="1:6" ht="12.75" customHeight="1" x14ac:dyDescent="0.2">
      <c r="A196" s="53">
        <v>34</v>
      </c>
      <c r="B196" s="232" t="s">
        <v>435</v>
      </c>
      <c r="C196" s="50" t="s">
        <v>436</v>
      </c>
      <c r="D196" s="51">
        <f t="shared" ref="D196:E196" si="44">D197+D202+D210</f>
        <v>4155.3999999999996</v>
      </c>
      <c r="E196" s="51">
        <f t="shared" si="44"/>
        <v>2142.9900000000002</v>
      </c>
      <c r="F196" s="52">
        <f t="shared" si="31"/>
        <v>51.571208547913571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4155.3999999999996</v>
      </c>
      <c r="E210" s="51">
        <f t="shared" si="47"/>
        <v>2142.9900000000002</v>
      </c>
      <c r="F210" s="52">
        <f t="shared" si="31"/>
        <v>51.571208547913571</v>
      </c>
    </row>
    <row r="211" spans="1:6" ht="12.75" customHeight="1" x14ac:dyDescent="0.2">
      <c r="A211" s="53">
        <v>3431</v>
      </c>
      <c r="B211" s="232" t="s">
        <v>465</v>
      </c>
      <c r="C211" s="50" t="s">
        <v>466</v>
      </c>
      <c r="D211" s="242">
        <v>2000.63</v>
      </c>
      <c r="E211" s="242">
        <v>1932.69</v>
      </c>
      <c r="F211" s="52">
        <f t="shared" si="31"/>
        <v>96.604069718038815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2154.77</v>
      </c>
      <c r="E213" s="242">
        <v>210.3</v>
      </c>
      <c r="F213" s="52">
        <f t="shared" si="31"/>
        <v>9.7597423390895557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541.1</v>
      </c>
      <c r="E263" s="51">
        <f t="shared" si="68"/>
        <v>560.91</v>
      </c>
      <c r="F263" s="52">
        <f t="shared" ref="F263:F267" si="69">IF(D263&lt;&gt;0,IF(E263/D263&gt;=100,"&gt;&gt;100",E263/D263*100),"-")</f>
        <v>103.66106080206985</v>
      </c>
    </row>
    <row r="264" spans="1:6" ht="12.75" customHeight="1" x14ac:dyDescent="0.2">
      <c r="A264" s="53">
        <v>381</v>
      </c>
      <c r="B264" s="85" t="s">
        <v>567</v>
      </c>
      <c r="C264" s="50" t="s">
        <v>568</v>
      </c>
      <c r="D264" s="51">
        <f t="shared" ref="D264:E264" si="70">SUM(D265:D267)</f>
        <v>541.1</v>
      </c>
      <c r="E264" s="51">
        <f t="shared" si="70"/>
        <v>560.91</v>
      </c>
      <c r="F264" s="52">
        <f t="shared" si="69"/>
        <v>103.66106080206985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541.1</v>
      </c>
      <c r="E266" s="242">
        <v>560.91</v>
      </c>
      <c r="F266" s="52">
        <f t="shared" si="69"/>
        <v>103.66106080206985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1748935.57</v>
      </c>
      <c r="E289" s="51">
        <f t="shared" si="79"/>
        <v>2146609.4700000002</v>
      </c>
      <c r="F289" s="52">
        <f t="shared" si="76"/>
        <v>122.73805318054114</v>
      </c>
    </row>
    <row r="290" spans="1:6" ht="12.75" customHeight="1" x14ac:dyDescent="0.2">
      <c r="A290" s="53" t="s">
        <v>608</v>
      </c>
      <c r="B290" s="85" t="s">
        <v>619</v>
      </c>
      <c r="C290" s="50" t="s">
        <v>620</v>
      </c>
      <c r="D290" s="51">
        <f>IF(D6&gt;=D289,D6-D289,0)</f>
        <v>13872.339999999618</v>
      </c>
      <c r="E290" s="51">
        <f>IF(E6&gt;=E289,E6-E289,0)</f>
        <v>51423.66999999946</v>
      </c>
      <c r="F290" s="52">
        <f t="shared" si="76"/>
        <v>370.69211106418152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8255.6</v>
      </c>
      <c r="E292" s="242">
        <v>0</v>
      </c>
      <c r="F292" s="52">
        <f t="shared" si="76"/>
        <v>0</v>
      </c>
    </row>
    <row r="293" spans="1:6" ht="12.75" customHeight="1" x14ac:dyDescent="0.2">
      <c r="A293" s="53">
        <v>92221</v>
      </c>
      <c r="B293" s="85" t="s">
        <v>625</v>
      </c>
      <c r="C293" s="50" t="s">
        <v>626</v>
      </c>
      <c r="D293" s="242">
        <v>0</v>
      </c>
      <c r="E293" s="242">
        <v>17221.21</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40029.96</v>
      </c>
      <c r="E350" s="51">
        <f t="shared" si="95"/>
        <v>33618.799999999996</v>
      </c>
      <c r="F350" s="52">
        <f t="shared" si="81"/>
        <v>83.984095912161777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40029.96</v>
      </c>
      <c r="E363" s="51">
        <f t="shared" si="99"/>
        <v>33618.799999999996</v>
      </c>
      <c r="F363" s="52">
        <f t="shared" si="81"/>
        <v>83.984095912161777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39599.78</v>
      </c>
      <c r="E369" s="51">
        <f t="shared" si="101"/>
        <v>33230.979999999996</v>
      </c>
      <c r="F369" s="52">
        <f t="shared" si="81"/>
        <v>83.917082367629305</v>
      </c>
    </row>
    <row r="370" spans="1:6" ht="12.75" customHeight="1" x14ac:dyDescent="0.2">
      <c r="A370" s="53">
        <v>4221</v>
      </c>
      <c r="B370" s="85" t="s">
        <v>674</v>
      </c>
      <c r="C370" s="50" t="s">
        <v>766</v>
      </c>
      <c r="D370" s="242">
        <v>9496.5</v>
      </c>
      <c r="E370" s="242">
        <v>2548.13</v>
      </c>
      <c r="F370" s="52">
        <f t="shared" si="81"/>
        <v>26.832306639288163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23338.98</v>
      </c>
      <c r="E372" s="242">
        <v>2340</v>
      </c>
      <c r="F372" s="52">
        <f t="shared" si="81"/>
        <v>10.026145101456876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6764.3</v>
      </c>
      <c r="E376" s="242">
        <v>28342.85</v>
      </c>
      <c r="F376" s="52">
        <f t="shared" si="81"/>
        <v>419.00640125364043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430.18</v>
      </c>
      <c r="E383" s="51">
        <f t="shared" si="103"/>
        <v>387.82</v>
      </c>
      <c r="F383" s="52">
        <f t="shared" si="81"/>
        <v>90.152959226370356</v>
      </c>
    </row>
    <row r="384" spans="1:6" ht="12.75" customHeight="1" x14ac:dyDescent="0.2">
      <c r="A384" s="53">
        <v>4241</v>
      </c>
      <c r="B384" s="85" t="s">
        <v>783</v>
      </c>
      <c r="C384" s="50" t="s">
        <v>784</v>
      </c>
      <c r="D384" s="242">
        <v>430.18</v>
      </c>
      <c r="E384" s="242">
        <v>387.82</v>
      </c>
      <c r="F384" s="52">
        <f t="shared" si="81"/>
        <v>90.152959226370356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40029.96</v>
      </c>
      <c r="E408" s="51">
        <f t="shared" si="111"/>
        <v>33618.799999999996</v>
      </c>
      <c r="F408" s="52">
        <f t="shared" si="81"/>
        <v>83.984095912161777</v>
      </c>
    </row>
    <row r="409" spans="1:6" ht="12.75" customHeight="1" x14ac:dyDescent="0.2">
      <c r="A409" s="53">
        <v>92212</v>
      </c>
      <c r="B409" s="85" t="s">
        <v>823</v>
      </c>
      <c r="C409" s="50" t="s">
        <v>824</v>
      </c>
      <c r="D409" s="242">
        <v>5737.08</v>
      </c>
      <c r="E409" s="242">
        <v>7.82</v>
      </c>
      <c r="F409" s="52">
        <f t="shared" si="81"/>
        <v>0.13630627427192926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1762807.9099999997</v>
      </c>
      <c r="E412" s="51">
        <f>E6+E298</f>
        <v>2198033.1399999997</v>
      </c>
      <c r="F412" s="52">
        <f t="shared" si="81"/>
        <v>124.68931682976168</v>
      </c>
    </row>
    <row r="413" spans="1:6" ht="12.75" customHeight="1" x14ac:dyDescent="0.2">
      <c r="A413" s="53" t="s">
        <v>608</v>
      </c>
      <c r="B413" s="85" t="s">
        <v>831</v>
      </c>
      <c r="C413" s="50" t="s">
        <v>832</v>
      </c>
      <c r="D413" s="51">
        <f t="shared" ref="D413:E413" si="112">D289+D350</f>
        <v>1788965.53</v>
      </c>
      <c r="E413" s="51">
        <f t="shared" si="112"/>
        <v>2180228.27</v>
      </c>
      <c r="F413" s="52">
        <f t="shared" si="81"/>
        <v>121.87089317478352</v>
      </c>
    </row>
    <row r="414" spans="1:6" ht="12.75" customHeight="1" x14ac:dyDescent="0.2">
      <c r="A414" s="53" t="s">
        <v>608</v>
      </c>
      <c r="B414" s="85" t="s">
        <v>833</v>
      </c>
      <c r="C414" s="50" t="s">
        <v>834</v>
      </c>
      <c r="D414" s="51">
        <f t="shared" ref="D414:E414" si="113">IF(D412&gt;=D413,D412-D413,0)</f>
        <v>0</v>
      </c>
      <c r="E414" s="51">
        <f t="shared" si="113"/>
        <v>17804.869999999646</v>
      </c>
      <c r="F414" s="52" t="str">
        <f t="shared" si="81"/>
        <v>-</v>
      </c>
    </row>
    <row r="415" spans="1:6" ht="12.75" customHeight="1" x14ac:dyDescent="0.2">
      <c r="A415" s="53" t="s">
        <v>608</v>
      </c>
      <c r="B415" s="85" t="s">
        <v>835</v>
      </c>
      <c r="C415" s="50" t="s">
        <v>836</v>
      </c>
      <c r="D415" s="51">
        <f t="shared" ref="D415:E415" si="114">IF(D413&gt;=D412,D413-D412,0)</f>
        <v>26157.620000000345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13992.68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17213.39</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1762807.9099999997</v>
      </c>
      <c r="E639" s="51">
        <f t="shared" si="180"/>
        <v>2198033.1399999997</v>
      </c>
      <c r="F639" s="52">
        <f t="shared" si="119"/>
        <v>124.68931682976168</v>
      </c>
    </row>
    <row r="640" spans="1:6" ht="12.75" customHeight="1" x14ac:dyDescent="0.2">
      <c r="A640" s="53" t="s">
        <v>608</v>
      </c>
      <c r="B640" s="85" t="s">
        <v>1277</v>
      </c>
      <c r="C640" s="50" t="s">
        <v>1278</v>
      </c>
      <c r="D640" s="51">
        <f t="shared" ref="D640:E640" si="181">D413+D528</f>
        <v>1788965.53</v>
      </c>
      <c r="E640" s="51">
        <f t="shared" si="181"/>
        <v>2180228.27</v>
      </c>
      <c r="F640" s="52">
        <f t="shared" si="119"/>
        <v>121.87089317478352</v>
      </c>
    </row>
    <row r="641" spans="1:6" ht="12.75" customHeight="1" x14ac:dyDescent="0.2">
      <c r="A641" s="53" t="s">
        <v>608</v>
      </c>
      <c r="B641" s="85" t="s">
        <v>1279</v>
      </c>
      <c r="C641" s="50" t="s">
        <v>1280</v>
      </c>
      <c r="D641" s="51">
        <f t="shared" ref="D641:E641" si="182">IF(D639&gt;=D640,D639-D640,0)</f>
        <v>0</v>
      </c>
      <c r="E641" s="51">
        <f t="shared" si="182"/>
        <v>17804.869999999646</v>
      </c>
      <c r="F641" s="52" t="str">
        <f t="shared" si="119"/>
        <v>-</v>
      </c>
    </row>
    <row r="642" spans="1:6" ht="12.75" customHeight="1" x14ac:dyDescent="0.2">
      <c r="A642" s="53" t="s">
        <v>608</v>
      </c>
      <c r="B642" s="85" t="s">
        <v>1281</v>
      </c>
      <c r="C642" s="50" t="s">
        <v>1282</v>
      </c>
      <c r="D642" s="51">
        <f t="shared" ref="D642:E642" si="183">IF(D640&gt;=D639,D640-D639,0)</f>
        <v>26157.620000000345</v>
      </c>
      <c r="E642" s="51">
        <f t="shared" si="183"/>
        <v>0</v>
      </c>
      <c r="F642" s="52">
        <f t="shared" si="119"/>
        <v>0</v>
      </c>
    </row>
    <row r="643" spans="1:6" ht="24" x14ac:dyDescent="0.2">
      <c r="A643" s="60" t="s">
        <v>1283</v>
      </c>
      <c r="B643" s="85" t="s">
        <v>1284</v>
      </c>
      <c r="C643" s="61" t="s">
        <v>1283</v>
      </c>
      <c r="D643" s="51">
        <f t="shared" ref="D643:E643" si="184">IF(D416-D417+D637-D638&gt;=0,D416-D417+D637-D638,0)</f>
        <v>13992.68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17213.39</v>
      </c>
      <c r="F644" s="52" t="str">
        <f t="shared" si="119"/>
        <v>-</v>
      </c>
    </row>
    <row r="645" spans="1:6" ht="24" x14ac:dyDescent="0.2">
      <c r="A645" s="53" t="s">
        <v>608</v>
      </c>
      <c r="B645" s="85" t="s">
        <v>1287</v>
      </c>
      <c r="C645" s="50" t="s">
        <v>1288</v>
      </c>
      <c r="D645" s="51">
        <f t="shared" ref="D645:E645" si="186">IF(D641+D643-D642-D644&gt;=0,D641+D643-D642-D644,0)</f>
        <v>0</v>
      </c>
      <c r="E645" s="51">
        <f t="shared" si="186"/>
        <v>591.47999999964668</v>
      </c>
      <c r="F645" s="52" t="str">
        <f t="shared" si="119"/>
        <v>-</v>
      </c>
    </row>
    <row r="646" spans="1:6" ht="24" x14ac:dyDescent="0.2">
      <c r="A646" s="53" t="s">
        <v>608</v>
      </c>
      <c r="B646" s="85" t="s">
        <v>1289</v>
      </c>
      <c r="C646" s="50" t="s">
        <v>1290</v>
      </c>
      <c r="D646" s="51">
        <f t="shared" ref="D646:E646" si="187">IF(D642+D644-D641-D643&gt;=0,D642+D644-D641-D643,0)</f>
        <v>12164.940000000344</v>
      </c>
      <c r="E646" s="51">
        <f t="shared" si="187"/>
        <v>0</v>
      </c>
      <c r="F646" s="52">
        <f t="shared" si="119"/>
        <v>0</v>
      </c>
    </row>
    <row r="647" spans="1:6" ht="24" x14ac:dyDescent="0.2">
      <c r="A647" s="55" t="s">
        <v>1291</v>
      </c>
      <c r="B647" s="233" t="s">
        <v>1292</v>
      </c>
      <c r="C647" s="56" t="s">
        <v>1291</v>
      </c>
      <c r="D647" s="243">
        <v>137280.17000000001</v>
      </c>
      <c r="E647" s="243">
        <v>164560.48000000001</v>
      </c>
      <c r="F647" s="57">
        <f t="shared" si="119"/>
        <v>119.87199607925893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9412.0400000000009</v>
      </c>
      <c r="E649" s="242">
        <v>4031.44</v>
      </c>
      <c r="F649" s="52">
        <f t="shared" ref="F649:F724" si="188">IF(D649&lt;&gt;0,IF(E649/D649&gt;=100,"&gt;&gt;100",E649/D649*100),"-")</f>
        <v>42.832797140683631</v>
      </c>
    </row>
    <row r="650" spans="1:6" ht="12.75" customHeight="1" x14ac:dyDescent="0.2">
      <c r="A650" s="53" t="s">
        <v>1296</v>
      </c>
      <c r="B650" s="85" t="s">
        <v>1297</v>
      </c>
      <c r="C650" s="50" t="s">
        <v>1296</v>
      </c>
      <c r="D650" s="242">
        <v>326696.07</v>
      </c>
      <c r="E650" s="242">
        <v>285565.27</v>
      </c>
      <c r="F650" s="52">
        <f t="shared" si="188"/>
        <v>87.410071997499088</v>
      </c>
    </row>
    <row r="651" spans="1:6" ht="12.75" customHeight="1" x14ac:dyDescent="0.2">
      <c r="A651" s="53" t="s">
        <v>1298</v>
      </c>
      <c r="B651" s="85" t="s">
        <v>1299</v>
      </c>
      <c r="C651" s="50" t="s">
        <v>1298</v>
      </c>
      <c r="D651" s="242">
        <v>332076.7</v>
      </c>
      <c r="E651" s="242">
        <v>278778.96999999997</v>
      </c>
      <c r="F651" s="52">
        <f t="shared" si="188"/>
        <v>83.950174763842199</v>
      </c>
    </row>
    <row r="652" spans="1:6" ht="24" x14ac:dyDescent="0.2">
      <c r="A652" s="53">
        <v>11</v>
      </c>
      <c r="B652" s="85" t="s">
        <v>1300</v>
      </c>
      <c r="C652" s="50" t="s">
        <v>1301</v>
      </c>
      <c r="D652" s="51">
        <f t="shared" ref="D652:E652" si="189">+D649+D650-D651</f>
        <v>4031.4099999999744</v>
      </c>
      <c r="E652" s="51">
        <f t="shared" si="189"/>
        <v>10817.740000000049</v>
      </c>
      <c r="F652" s="52">
        <f t="shared" si="188"/>
        <v>268.33638850923415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78</v>
      </c>
      <c r="E654" s="262">
        <v>75</v>
      </c>
      <c r="F654" s="52">
        <f t="shared" si="188"/>
        <v>96.15384615384616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67</v>
      </c>
      <c r="E656" s="262">
        <v>65</v>
      </c>
      <c r="F656" s="52">
        <f t="shared" si="188"/>
        <v>97.014925373134332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1533151.93</v>
      </c>
      <c r="E675" s="242">
        <v>1943902.88</v>
      </c>
      <c r="F675" s="52">
        <f t="shared" si="188"/>
        <v>126.79127501734287</v>
      </c>
    </row>
    <row r="676" spans="1:6" ht="24" x14ac:dyDescent="0.2">
      <c r="A676" s="53">
        <v>63613</v>
      </c>
      <c r="B676" s="232" t="s">
        <v>1349</v>
      </c>
      <c r="C676" s="50" t="s">
        <v>1350</v>
      </c>
      <c r="D676" s="242">
        <v>8328.0300000000007</v>
      </c>
      <c r="E676" s="242">
        <v>14688.02</v>
      </c>
      <c r="F676" s="52">
        <f t="shared" si="188"/>
        <v>176.36848090124556</v>
      </c>
    </row>
    <row r="677" spans="1:6" ht="24" x14ac:dyDescent="0.2">
      <c r="A677" s="53">
        <v>63622</v>
      </c>
      <c r="B677" s="232" t="s">
        <v>1351</v>
      </c>
      <c r="C677" s="50" t="s">
        <v>1352</v>
      </c>
      <c r="D677" s="242">
        <v>438</v>
      </c>
      <c r="E677" s="242">
        <v>380</v>
      </c>
      <c r="F677" s="52">
        <f t="shared" si="188"/>
        <v>86.757990867579906</v>
      </c>
    </row>
    <row r="678" spans="1:6" ht="24" x14ac:dyDescent="0.2">
      <c r="A678" s="53">
        <v>63623</v>
      </c>
      <c r="B678" s="232" t="s">
        <v>1353</v>
      </c>
      <c r="C678" s="50" t="s">
        <v>1354</v>
      </c>
      <c r="D678" s="242">
        <v>33862.699999999997</v>
      </c>
      <c r="E678" s="242">
        <v>27368.48</v>
      </c>
      <c r="F678" s="52">
        <f t="shared" si="188"/>
        <v>80.821907290322386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43261.8</v>
      </c>
      <c r="E694" s="242">
        <v>50676.4</v>
      </c>
      <c r="F694" s="52">
        <f t="shared" si="188"/>
        <v>117.13890776620481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2854.57</v>
      </c>
      <c r="E717" s="242">
        <v>1765.76</v>
      </c>
      <c r="F717" s="52">
        <f t="shared" si="188"/>
        <v>61.857302500902058</v>
      </c>
    </row>
    <row r="718" spans="1:6" ht="12.75" customHeight="1" x14ac:dyDescent="0.2">
      <c r="A718" s="53">
        <v>32121</v>
      </c>
      <c r="B718" s="85" t="s">
        <v>1415</v>
      </c>
      <c r="C718" s="50" t="s">
        <v>1416</v>
      </c>
      <c r="D718" s="242">
        <v>50320.91</v>
      </c>
      <c r="E718" s="242">
        <v>51020.23</v>
      </c>
      <c r="F718" s="52">
        <f t="shared" si="188"/>
        <v>101.38972049591312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2608.0500000000002</v>
      </c>
      <c r="E720" s="242">
        <v>3338.7</v>
      </c>
      <c r="F720" s="52">
        <f t="shared" si="188"/>
        <v>128.01518375798008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310.25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 workbookViewId="0">
      <selection activeCell="E175" sqref="E1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312345.46000000002</v>
      </c>
      <c r="E6" s="229">
        <f t="shared" si="0"/>
        <v>384301.29000000004</v>
      </c>
      <c r="F6" s="230">
        <f t="shared" ref="F6:F260" si="1">IF(D6&gt;0,IF(E6/D6&gt;=100,"&gt;&gt;100",E6/D6*100),"-")</f>
        <v>123.0372581692079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166514.70000000001</v>
      </c>
      <c r="E7" s="104">
        <f t="shared" si="2"/>
        <v>207891.26</v>
      </c>
      <c r="F7" s="93">
        <f t="shared" si="1"/>
        <v>124.84859294704911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53571.119999999995</v>
      </c>
      <c r="E8" s="104">
        <f>E9+E10-E11</f>
        <v>52730.16</v>
      </c>
      <c r="F8" s="93">
        <f t="shared" si="1"/>
        <v>98.430198957946018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8630.43</v>
      </c>
      <c r="E9" s="247">
        <v>8630.43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66534.570000000007</v>
      </c>
      <c r="E10" s="247">
        <v>66534.570000000007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21593.88</v>
      </c>
      <c r="E11" s="247">
        <v>22434.84</v>
      </c>
      <c r="F11" s="93">
        <f t="shared" si="1"/>
        <v>103.89443675708117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112943.58000000002</v>
      </c>
      <c r="E12" s="104">
        <f t="shared" si="3"/>
        <v>155161.1</v>
      </c>
      <c r="F12" s="93">
        <f t="shared" si="1"/>
        <v>137.37930035509766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44469.599999999999</v>
      </c>
      <c r="E13" s="104">
        <f t="shared" si="4"/>
        <v>43419.61</v>
      </c>
      <c r="F13" s="93">
        <f t="shared" si="1"/>
        <v>97.63885890585928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51531</v>
      </c>
      <c r="E15" s="247">
        <v>51531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1694.21</v>
      </c>
      <c r="E17" s="247">
        <v>1694.21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8755.61</v>
      </c>
      <c r="E18" s="247">
        <v>9805.6</v>
      </c>
      <c r="F18" s="93">
        <f t="shared" si="1"/>
        <v>111.99219700283589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67497.420000000013</v>
      </c>
      <c r="E19" s="104">
        <f t="shared" si="5"/>
        <v>108880.95000000001</v>
      </c>
      <c r="F19" s="93">
        <f t="shared" si="1"/>
        <v>161.31127678657938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63843.56</v>
      </c>
      <c r="E20" s="247">
        <v>148332.28</v>
      </c>
      <c r="F20" s="93">
        <f t="shared" si="1"/>
        <v>232.33710651473694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1963.1</v>
      </c>
      <c r="E21" s="247">
        <v>1963.1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31467.33</v>
      </c>
      <c r="E22" s="247">
        <v>33807.33</v>
      </c>
      <c r="F22" s="93">
        <f t="shared" si="1"/>
        <v>107.43628391731997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5600.09</v>
      </c>
      <c r="E24" s="247">
        <v>5600.09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795.63</v>
      </c>
      <c r="E25" s="247">
        <v>795.63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10384.14</v>
      </c>
      <c r="E26" s="247">
        <v>16246.64</v>
      </c>
      <c r="F26" s="93">
        <f t="shared" si="1"/>
        <v>156.45628814711668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46556.43</v>
      </c>
      <c r="E28" s="247">
        <v>97864.12</v>
      </c>
      <c r="F28" s="93">
        <f t="shared" si="1"/>
        <v>210.20537871997487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1791.72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1791.72</v>
      </c>
      <c r="E30" s="247">
        <v>1791.72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1791.72</v>
      </c>
      <c r="E34" s="247"/>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976.56000000000131</v>
      </c>
      <c r="E35" s="104">
        <f t="shared" si="7"/>
        <v>1068.8200000000015</v>
      </c>
      <c r="F35" s="93">
        <f t="shared" si="1"/>
        <v>109.44744818546737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10441.200000000001</v>
      </c>
      <c r="E36" s="247">
        <v>10792.04</v>
      </c>
      <c r="F36" s="93">
        <f t="shared" si="1"/>
        <v>103.36015017430947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9464.64</v>
      </c>
      <c r="E40" s="247">
        <v>9723.2199999999993</v>
      </c>
      <c r="F40" s="93">
        <f t="shared" si="1"/>
        <v>102.73206376576394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10309.370000000001</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10309.370000000001</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145830.76</v>
      </c>
      <c r="E68" s="104">
        <f t="shared" si="13"/>
        <v>176410.03</v>
      </c>
      <c r="F68" s="93">
        <f t="shared" si="1"/>
        <v>120.96901229891415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4031.41</v>
      </c>
      <c r="E69" s="104">
        <f t="shared" si="14"/>
        <v>10817.74</v>
      </c>
      <c r="F69" s="93">
        <f t="shared" si="1"/>
        <v>268.33638850923126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4031.41</v>
      </c>
      <c r="E70" s="104">
        <f t="shared" si="15"/>
        <v>10817.74</v>
      </c>
      <c r="F70" s="93">
        <f t="shared" si="1"/>
        <v>268.33638850923126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4031.41</v>
      </c>
      <c r="E72" s="247">
        <v>10817.74</v>
      </c>
      <c r="F72" s="93">
        <f t="shared" si="1"/>
        <v>268.33638850923126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4519.18</v>
      </c>
      <c r="E78" s="104">
        <f>E79+SUM(E82:E84)-E85+E86</f>
        <v>1031.81</v>
      </c>
      <c r="F78" s="93">
        <f t="shared" si="1"/>
        <v>22.831796918910065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4519.18</v>
      </c>
      <c r="E86" s="247">
        <v>1031.81</v>
      </c>
      <c r="F86" s="93">
        <f t="shared" si="1"/>
        <v>22.831796918910065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137280.17000000001</v>
      </c>
      <c r="E170" s="104">
        <f t="shared" si="29"/>
        <v>164560.48000000001</v>
      </c>
      <c r="F170" s="93">
        <f t="shared" si="1"/>
        <v>119.87199607925893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137280.17000000001</v>
      </c>
      <c r="E173" s="247">
        <v>164560.48000000001</v>
      </c>
      <c r="F173" s="93">
        <f t="shared" si="1"/>
        <v>119.87199607925893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312345.45999999996</v>
      </c>
      <c r="E175" s="104">
        <f t="shared" si="30"/>
        <v>384301.28999999992</v>
      </c>
      <c r="F175" s="93">
        <f t="shared" si="1"/>
        <v>123.0372581692079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163214.66</v>
      </c>
      <c r="E176" s="104">
        <f t="shared" si="31"/>
        <v>175818.54999999996</v>
      </c>
      <c r="F176" s="93">
        <f t="shared" si="1"/>
        <v>107.7222781335941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156214.66</v>
      </c>
      <c r="E177" s="104">
        <f t="shared" si="32"/>
        <v>175818.54999999996</v>
      </c>
      <c r="F177" s="93">
        <f t="shared" si="1"/>
        <v>112.54932795679993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137000.17000000001</v>
      </c>
      <c r="E178" s="247">
        <v>164789.51999999999</v>
      </c>
      <c r="F178" s="93">
        <f t="shared" si="1"/>
        <v>120.28417191015161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14405.35</v>
      </c>
      <c r="E179" s="247">
        <v>10216.299999999999</v>
      </c>
      <c r="F179" s="93">
        <f t="shared" si="1"/>
        <v>70.920178961288684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9.9600000000000009</v>
      </c>
      <c r="E180" s="104">
        <f t="shared" si="33"/>
        <v>9.9600000000000009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9.9600000000000009</v>
      </c>
      <c r="E183" s="247">
        <v>9.9600000000000009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4799.18</v>
      </c>
      <c r="E188" s="247">
        <v>802.77</v>
      </c>
      <c r="F188" s="93">
        <f t="shared" si="1"/>
        <v>16.727232568897186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7000</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7000</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149130.79999999999</v>
      </c>
      <c r="E237" s="104">
        <f t="shared" si="41"/>
        <v>208482.74</v>
      </c>
      <c r="F237" s="93">
        <f t="shared" si="1"/>
        <v>139.79857950202106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161295.74</v>
      </c>
      <c r="E238" s="104">
        <f t="shared" si="42"/>
        <v>207891.25999999998</v>
      </c>
      <c r="F238" s="93">
        <f t="shared" si="1"/>
        <v>128.88825210138842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161295.74</v>
      </c>
      <c r="E239" s="104">
        <f t="shared" si="43"/>
        <v>207891.25999999998</v>
      </c>
      <c r="F239" s="93">
        <f t="shared" si="1"/>
        <v>128.88825210138842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132202.5</v>
      </c>
      <c r="E240" s="247">
        <v>172935.52</v>
      </c>
      <c r="F240" s="93">
        <f t="shared" si="1"/>
        <v>130.81108148484333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29093.24</v>
      </c>
      <c r="E241" s="247">
        <v>34955.74</v>
      </c>
      <c r="F241" s="93">
        <f t="shared" si="1"/>
        <v>120.15072917282501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-12164.94</v>
      </c>
      <c r="E245" s="104">
        <f t="shared" si="45"/>
        <v>591.48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7.82</v>
      </c>
      <c r="E246" s="104">
        <f t="shared" si="46"/>
        <v>591.48</v>
      </c>
      <c r="F246" s="93">
        <f t="shared" si="1"/>
        <v>7563.6828644501275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591.48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7.82</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12172.76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12172.76</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4519.18</v>
      </c>
      <c r="E268" s="247">
        <v>1031.81</v>
      </c>
      <c r="F268" s="93">
        <f t="shared" si="50"/>
        <v>22.831796918910065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156214.66</v>
      </c>
      <c r="E288" s="247">
        <v>175818.55</v>
      </c>
      <c r="F288" s="93">
        <f t="shared" si="50"/>
        <v>112.54932795679994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1788965.53</v>
      </c>
      <c r="E114" s="81">
        <f t="shared" si="22"/>
        <v>2180228.27</v>
      </c>
      <c r="F114" s="63">
        <f t="shared" si="1"/>
        <v>121.87089317478352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1788965.53</v>
      </c>
      <c r="E118" s="81">
        <f t="shared" si="24"/>
        <v>2180228.27</v>
      </c>
      <c r="F118" s="63">
        <f t="shared" si="1"/>
        <v>121.87089317478352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1788965.53</v>
      </c>
      <c r="E120" s="249">
        <v>2180228.27</v>
      </c>
      <c r="F120" s="63">
        <f t="shared" si="1"/>
        <v>121.87089317478352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1788965.53</v>
      </c>
      <c r="E141" s="106">
        <f t="shared" si="28"/>
        <v>2180228.27</v>
      </c>
      <c r="F141" s="82">
        <f t="shared" si="1"/>
        <v>121.87089317478352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28875.87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28875.87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28875.87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28875.87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156214.66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2185948.2399999998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1982870.4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172174.49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170061.56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2112.9299999999998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30903.35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2166344.35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1959077.46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176363.53999999998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174250.61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2112.9299999999998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30903.35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175818.54999999981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10226.259999999998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10226.259999999998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10216.299999999999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10216.299999999999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9.9600000000000009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9.9600000000000009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165592.28999999998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802.77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164789.51999999999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2025-02-13T13:08:57Z</cp:lastPrinted>
  <dcterms:created xsi:type="dcterms:W3CDTF">2022-04-01T05:14:30Z</dcterms:created>
  <dcterms:modified xsi:type="dcterms:W3CDTF">2025-02-13T13:09:01Z</dcterms:modified>
</cp:coreProperties>
</file>