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izvršenje proračuna\4-2024\"/>
    </mc:Choice>
  </mc:AlternateContent>
  <bookViews>
    <workbookView xWindow="0" yWindow="0" windowWidth="28800" windowHeight="12135"/>
  </bookViews>
  <sheets>
    <sheet name="Kategorija 1" sheetId="10" r:id="rId1"/>
    <sheet name="Kategorija 2" sheetId="7" r:id="rId2"/>
  </sheets>
  <calcPr calcId="152511" calcMode="manual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30" i="10" l="1"/>
  <c r="C23" i="7"/>
  <c r="C20" i="7"/>
  <c r="C12" i="7"/>
  <c r="C11" i="7"/>
  <c r="C15" i="7"/>
  <c r="E27" i="10"/>
  <c r="E26" i="10"/>
  <c r="E14" i="10"/>
  <c r="C9" i="7"/>
  <c r="C8" i="7"/>
  <c r="E15" i="10"/>
  <c r="E22" i="10"/>
  <c r="E8" i="10"/>
</calcChain>
</file>

<file path=xl/sharedStrings.xml><?xml version="1.0" encoding="utf-8"?>
<sst xmlns="http://schemas.openxmlformats.org/spreadsheetml/2006/main" count="166" uniqueCount="95">
  <si>
    <t xml:space="preserve">NAZIV PRIMATELJA </t>
  </si>
  <si>
    <t xml:space="preserve">OIB PRIMATELJA </t>
  </si>
  <si>
    <t xml:space="preserve">NAZIV ISPLATITELJA </t>
  </si>
  <si>
    <t>Kategorija 1</t>
  </si>
  <si>
    <t>NAZIV ISPLATITELJA</t>
  </si>
  <si>
    <t>Kategorija 2</t>
  </si>
  <si>
    <t>VRSTA RASHODA  IZDATAKA **</t>
  </si>
  <si>
    <t>ISPLAĆENI IZNOS *</t>
  </si>
  <si>
    <t xml:space="preserve">*Ukupan iznos zbirne isplate po vrsti primanja u razdoblju izvještavanja u službenoj valuti Republike Hrvatske </t>
  </si>
  <si>
    <t>proračunskog računovodstva i računski plan.</t>
  </si>
  <si>
    <t>UKUPAN IZNOS ISPLATE PO PRIMATELJU SRED.U RAZDO.IZVJ.*</t>
  </si>
  <si>
    <t>3221, UREDSKI MATERIJAL I OSTALI MATERIJALNI RASHODI</t>
  </si>
  <si>
    <t>3231, USLUGE TELEFONA, POŠTE I PRIJEVOZA</t>
  </si>
  <si>
    <t xml:space="preserve">3431, BANKARSKE USLUGE I USLUGE PLATNOG PROMETA </t>
  </si>
  <si>
    <t xml:space="preserve"> </t>
  </si>
  <si>
    <t xml:space="preserve">**Iskazuje se šifra i naziv računa ekonomske klasifikacije razine odjeljka u skladu s pravilnikom kojim se uređuje sustav </t>
  </si>
  <si>
    <t>JAVNA OBJAVA INFORMACIJA O PRORAČUNSKOJ POTROŠNJI</t>
  </si>
  <si>
    <t xml:space="preserve">SJEDIŠTE/PREBIVALIŠTE (GRAD/OPĆINA) PRIMATELJA </t>
  </si>
  <si>
    <t xml:space="preserve">MINISTARSTVO ZNANOSTI I OBRAZOVANJA </t>
  </si>
  <si>
    <t>3111, PLAĆE ZA REDOVAN RAD</t>
  </si>
  <si>
    <t xml:space="preserve">3132, DOPRINOS ZA OBVEZNO ZDRAVSTVENO OSIGURANJE </t>
  </si>
  <si>
    <t>3212, NAKNADA ZA PRIJEVOZ, ZA RAD NA TERENU I ODVOJENI ŽIVOT</t>
  </si>
  <si>
    <t>USTANOVA; SREDNJA ŠKOLA HVAR,  OIB: 92464275654</t>
  </si>
  <si>
    <t>UKUPNO</t>
  </si>
  <si>
    <t>OTP banka d.d.</t>
  </si>
  <si>
    <t>52508873833</t>
  </si>
  <si>
    <t>Split</t>
  </si>
  <si>
    <t>Srednja škola Hvar</t>
  </si>
  <si>
    <t>SPLITSKO DALMATINSKA ŽUPANIJA</t>
  </si>
  <si>
    <t>Zagreb</t>
  </si>
  <si>
    <t>3211, SLUŽBENA PUTOVANJA</t>
  </si>
  <si>
    <t>Infokom software &amp; consulting d.o.o.</t>
  </si>
  <si>
    <t>Hrvatski telekom d.d.</t>
  </si>
  <si>
    <t>Telemach Hrvatska d.o.o.</t>
  </si>
  <si>
    <t>Konzum plus d.o.o.</t>
  </si>
  <si>
    <t>Jelsa</t>
  </si>
  <si>
    <t>Hrvatska pošta d.d.</t>
  </si>
  <si>
    <t>Velika Gorica</t>
  </si>
  <si>
    <t>Hvar</t>
  </si>
  <si>
    <t>Stari Grad</t>
  </si>
  <si>
    <t>Hep elektra d.o.o.</t>
  </si>
  <si>
    <t>Tommy d.o.o.</t>
  </si>
  <si>
    <t>3299, OSTALI NESPOMENUTI RASHODI POSLOVANJA</t>
  </si>
  <si>
    <t>62226620908</t>
  </si>
  <si>
    <t>00278260010</t>
  </si>
  <si>
    <t>43965974818</t>
  </si>
  <si>
    <t>3223, ENERGIJA</t>
  </si>
  <si>
    <t>95530746475</t>
  </si>
  <si>
    <t>3238, RAČUNALNE USLUGE</t>
  </si>
  <si>
    <t>70133616033</t>
  </si>
  <si>
    <t>81793146560</t>
  </si>
  <si>
    <t>87311810356</t>
  </si>
  <si>
    <t>Taxi Stari Grad</t>
  </si>
  <si>
    <t>donacije</t>
  </si>
  <si>
    <t>3295-PRISTOJBE I NAKNADE</t>
  </si>
  <si>
    <t>12911 BOLOVANJE NA TERET HZZO-a</t>
  </si>
  <si>
    <t xml:space="preserve">Jelkom, </t>
  </si>
  <si>
    <t>92345732468</t>
  </si>
  <si>
    <t>Vrboska</t>
  </si>
  <si>
    <t>3234, KOMUNALNE USLUGE</t>
  </si>
  <si>
    <t>Hvarski vodovod</t>
  </si>
  <si>
    <t>96577868636</t>
  </si>
  <si>
    <t>Financijska agencija</t>
  </si>
  <si>
    <t>85821130368</t>
  </si>
  <si>
    <t>Croatia osiguranje</t>
  </si>
  <si>
    <t>26187994862</t>
  </si>
  <si>
    <t>Tramax d.o.o.</t>
  </si>
  <si>
    <t>21270210680</t>
  </si>
  <si>
    <t>Pivac, mesna industrija</t>
  </si>
  <si>
    <t>28128148322</t>
  </si>
  <si>
    <t>Vrgorac</t>
  </si>
  <si>
    <t>00064440073</t>
  </si>
  <si>
    <t>3121, OSTALI RASHODI ZA ZAPOSLENE</t>
  </si>
  <si>
    <t>3292, PREMIJE OSIGURANJA</t>
  </si>
  <si>
    <t xml:space="preserve">Razdoblje: travanj 2024. godine </t>
  </si>
  <si>
    <t>Hrvace market d.o.o.</t>
  </si>
  <si>
    <t>01587700473</t>
  </si>
  <si>
    <t>Hrvace</t>
  </si>
  <si>
    <t>Laurus obrt za proizvodnju</t>
  </si>
  <si>
    <t>27897052078</t>
  </si>
  <si>
    <t>Kadmo d.o.o.</t>
  </si>
  <si>
    <t>46413703639</t>
  </si>
  <si>
    <t>Sculptor Net computers</t>
  </si>
  <si>
    <t>06362716309</t>
  </si>
  <si>
    <t>Vinkovci</t>
  </si>
  <si>
    <t>Adriatic basketball</t>
  </si>
  <si>
    <t>18242303371</t>
  </si>
  <si>
    <t>Epulor d.o.o.</t>
  </si>
  <si>
    <t>28567668657</t>
  </si>
  <si>
    <t>3239, OSTALE USLUGE</t>
  </si>
  <si>
    <t>Mont trade d.o.o.</t>
  </si>
  <si>
    <t>23360971149</t>
  </si>
  <si>
    <t>3133, DOPRINOSI ZA OBVEZNO ZDRAVSTVNO OSIGURANJE U SLUČAJU NEZAPOSLENOSTI</t>
  </si>
  <si>
    <t>3296, TROŠKOVI SUDSKIH POSTUPAKA</t>
  </si>
  <si>
    <t>3433, ZATEZNE KAMATE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</si>
</sst>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charset val="238"/>
      <scheme val="minor"/>
    </font>
    <font>
      <b/>
      <sz val="14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b/>
      <sz val="8"/>
      <color indexed="8"/>
      <name val="Arial"/>
      <family val="2"/>
      <charset val="238"/>
    </font>
    <font>
      <sz val="8"/>
      <color theme="1"/>
      <name val="Calibri"/>
      <family val="2"/>
      <charset val="238"/>
      <scheme val="minor"/>
    </font>
    <font>
      <sz val="10"/>
      <color rgb="FF000000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9"/>
      <color indexed="8"/>
      <name val="Arial"/>
      <family val="2"/>
      <charset val="238"/>
    </font>
    <font>
      <b/>
      <sz val="11"/>
      <color indexed="8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37">
    <xf numFmtId="0" fontId="0" fillId="0" borderId="0" xfId="0"/>
    <xf numFmtId="0" fontId="2" fillId="0" borderId="0" xfId="0" applyNumberFormat="1" applyFont="1" applyFill="1" applyBorder="1" applyAlignment="1" applyProtection="1">
      <alignment vertical="center" wrapText="1"/>
    </xf>
    <xf numFmtId="0" fontId="5" fillId="0" borderId="0" xfId="0" applyFont="1" applyAlignment="1">
      <alignment wrapText="1"/>
    </xf>
    <xf numFmtId="0" fontId="4" fillId="3" borderId="1" xfId="0" applyNumberFormat="1" applyFont="1" applyFill="1" applyBorder="1" applyAlignment="1" applyProtection="1">
      <alignment horizontal="center" vertical="center" wrapText="1"/>
    </xf>
    <xf numFmtId="0" fontId="6" fillId="3" borderId="1" xfId="0" applyNumberFormat="1" applyFont="1" applyFill="1" applyBorder="1" applyAlignment="1" applyProtection="1">
      <alignment horizontal="center" vertical="center" wrapText="1"/>
    </xf>
    <xf numFmtId="0" fontId="7" fillId="0" borderId="0" xfId="0" applyFont="1"/>
    <xf numFmtId="0" fontId="8" fillId="0" borderId="1" xfId="0" applyFont="1" applyBorder="1" applyAlignment="1">
      <alignment horizontal="left" vertical="center" wrapText="1"/>
    </xf>
    <xf numFmtId="4" fontId="2" fillId="2" borderId="2" xfId="0" applyNumberFormat="1" applyFont="1" applyFill="1" applyBorder="1" applyAlignment="1">
      <alignment horizontal="right"/>
    </xf>
    <xf numFmtId="4" fontId="4" fillId="2" borderId="2" xfId="0" applyNumberFormat="1" applyFont="1" applyFill="1" applyBorder="1" applyAlignment="1">
      <alignment horizontal="right"/>
    </xf>
    <xf numFmtId="0" fontId="4" fillId="2" borderId="1" xfId="0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/>
    </xf>
    <xf numFmtId="0" fontId="4" fillId="2" borderId="1" xfId="0" applyFont="1" applyFill="1" applyBorder="1" applyAlignment="1">
      <alignment vertical="center" wrapText="1"/>
    </xf>
    <xf numFmtId="4" fontId="4" fillId="2" borderId="1" xfId="0" applyNumberFormat="1" applyFont="1" applyFill="1" applyBorder="1" applyAlignment="1">
      <alignment vertical="center" wrapText="1"/>
    </xf>
    <xf numFmtId="49" fontId="4" fillId="2" borderId="1" xfId="0" applyNumberFormat="1" applyFont="1" applyFill="1" applyBorder="1" applyAlignment="1">
      <alignment wrapText="1"/>
    </xf>
    <xf numFmtId="49" fontId="4" fillId="2" borderId="1" xfId="0" applyNumberFormat="1" applyFont="1" applyFill="1" applyBorder="1" applyAlignment="1">
      <alignment vertical="center" wrapText="1"/>
    </xf>
    <xf numFmtId="0" fontId="0" fillId="0" borderId="0" xfId="0" applyAlignment="1"/>
    <xf numFmtId="4" fontId="4" fillId="2" borderId="2" xfId="0" applyNumberFormat="1" applyFont="1" applyFill="1" applyBorder="1" applyAlignment="1">
      <alignment horizontal="center" wrapText="1"/>
    </xf>
    <xf numFmtId="4" fontId="4" fillId="2" borderId="2" xfId="0" applyNumberFormat="1" applyFont="1" applyFill="1" applyBorder="1" applyAlignment="1">
      <alignment horizontal="center"/>
    </xf>
    <xf numFmtId="49" fontId="4" fillId="2" borderId="2" xfId="0" applyNumberFormat="1" applyFont="1" applyFill="1" applyBorder="1" applyAlignment="1">
      <alignment horizontal="center"/>
    </xf>
    <xf numFmtId="4" fontId="4" fillId="2" borderId="1" xfId="0" applyNumberFormat="1" applyFont="1" applyFill="1" applyBorder="1" applyAlignment="1">
      <alignment horizontal="left" vertical="center" wrapText="1"/>
    </xf>
    <xf numFmtId="49" fontId="4" fillId="2" borderId="1" xfId="0" applyNumberFormat="1" applyFont="1" applyFill="1" applyBorder="1" applyAlignment="1">
      <alignment horizontal="left" wrapText="1"/>
    </xf>
    <xf numFmtId="4" fontId="4" fillId="2" borderId="1" xfId="0" applyNumberFormat="1" applyFont="1" applyFill="1" applyBorder="1" applyAlignment="1">
      <alignment horizontal="left" wrapText="1"/>
    </xf>
    <xf numFmtId="4" fontId="4" fillId="2" borderId="1" xfId="0" applyNumberFormat="1" applyFont="1" applyFill="1" applyBorder="1" applyAlignment="1">
      <alignment horizontal="right"/>
    </xf>
    <xf numFmtId="0" fontId="0" fillId="0" borderId="1" xfId="0" applyBorder="1"/>
    <xf numFmtId="0" fontId="3" fillId="2" borderId="1" xfId="0" applyFont="1" applyFill="1" applyBorder="1" applyAlignment="1">
      <alignment vertical="center" wrapText="1"/>
    </xf>
    <xf numFmtId="49" fontId="3" fillId="2" borderId="2" xfId="0" applyNumberFormat="1" applyFont="1" applyFill="1" applyBorder="1" applyAlignment="1">
      <alignment horizontal="center"/>
    </xf>
    <xf numFmtId="4" fontId="3" fillId="2" borderId="2" xfId="0" applyNumberFormat="1" applyFont="1" applyFill="1" applyBorder="1" applyAlignment="1">
      <alignment horizontal="center"/>
    </xf>
    <xf numFmtId="4" fontId="3" fillId="2" borderId="2" xfId="0" applyNumberFormat="1" applyFont="1" applyFill="1" applyBorder="1" applyAlignment="1">
      <alignment horizontal="center" wrapText="1"/>
    </xf>
    <xf numFmtId="49" fontId="3" fillId="2" borderId="1" xfId="0" applyNumberFormat="1" applyFont="1" applyFill="1" applyBorder="1" applyAlignment="1">
      <alignment wrapText="1"/>
    </xf>
    <xf numFmtId="0" fontId="5" fillId="0" borderId="0" xfId="0" applyFont="1"/>
    <xf numFmtId="0" fontId="1" fillId="0" borderId="1" xfId="0" applyNumberFormat="1" applyFont="1" applyFill="1" applyBorder="1" applyAlignment="1" applyProtection="1">
      <alignment horizontal="center" vertical="center" wrapText="1"/>
    </xf>
    <xf numFmtId="0" fontId="3" fillId="2" borderId="1" xfId="0" applyNumberFormat="1" applyFont="1" applyFill="1" applyBorder="1" applyAlignment="1" applyProtection="1">
      <alignment horizontal="center" vertical="center" wrapText="1"/>
    </xf>
    <xf numFmtId="0" fontId="1" fillId="2" borderId="1" xfId="0" applyNumberFormat="1" applyFont="1" applyFill="1" applyBorder="1" applyAlignment="1" applyProtection="1">
      <alignment horizontal="center" vertical="center" wrapText="1"/>
    </xf>
    <xf numFmtId="0" fontId="12" fillId="2" borderId="1" xfId="0" applyNumberFormat="1" applyFont="1" applyFill="1" applyBorder="1" applyAlignment="1" applyProtection="1">
      <alignment horizontal="center" vertical="center" wrapText="1"/>
    </xf>
    <xf numFmtId="0" fontId="9" fillId="2" borderId="1" xfId="0" applyFont="1" applyFill="1" applyBorder="1" applyAlignment="1">
      <alignment horizontal="left"/>
    </xf>
    <xf numFmtId="0" fontId="10" fillId="2" borderId="1" xfId="0" applyFont="1" applyFill="1" applyBorder="1" applyAlignment="1">
      <alignment horizontal="left"/>
    </xf>
    <xf numFmtId="0" fontId="11" fillId="2" borderId="1" xfId="0" applyNumberFormat="1" applyFont="1" applyFill="1" applyBorder="1" applyAlignment="1" applyProtection="1">
      <alignment horizontal="left" vertical="center" wrapText="1"/>
    </xf>
  </cellXfs>
  <cellStyles count="2">
    <cellStyle name="Normal" xfId="0" builtinId="0"/>
    <cellStyle name="Obično_List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35"/>
  <sheetViews>
    <sheetView tabSelected="1" workbookViewId="0">
      <selection activeCell="D36" sqref="D36"/>
    </sheetView>
  </sheetViews>
  <sheetFormatPr defaultRowHeight="15" x14ac:dyDescent="0.25"/>
  <cols>
    <col min="2" max="2" width="38.7109375" customWidth="1"/>
    <col min="3" max="3" width="23.28515625" customWidth="1"/>
    <col min="4" max="4" width="23.85546875" customWidth="1"/>
    <col min="5" max="5" width="27.28515625" customWidth="1"/>
    <col min="6" max="6" width="25.140625" customWidth="1"/>
    <col min="7" max="7" width="33.85546875" customWidth="1"/>
    <col min="8" max="8" width="24.28515625" customWidth="1"/>
  </cols>
  <sheetData>
    <row r="1" spans="2:8" ht="18" x14ac:dyDescent="0.25">
      <c r="B1" s="30"/>
      <c r="C1" s="30"/>
      <c r="D1" s="30"/>
      <c r="E1" s="30"/>
      <c r="F1" s="30"/>
      <c r="G1" s="30"/>
      <c r="H1" s="1"/>
    </row>
    <row r="2" spans="2:8" ht="18" customHeight="1" x14ac:dyDescent="0.25">
      <c r="B2" s="31" t="s">
        <v>16</v>
      </c>
      <c r="C2" s="31"/>
      <c r="D2" s="31"/>
      <c r="E2" s="31"/>
      <c r="F2" s="31"/>
      <c r="G2" s="31"/>
      <c r="H2" s="2"/>
    </row>
    <row r="3" spans="2:8" ht="34.9" customHeight="1" x14ac:dyDescent="0.25">
      <c r="B3" s="32"/>
      <c r="C3" s="33" t="s">
        <v>22</v>
      </c>
      <c r="D3" s="33"/>
      <c r="E3" s="33"/>
      <c r="F3" s="32"/>
      <c r="G3" s="32"/>
      <c r="H3" s="1"/>
    </row>
    <row r="4" spans="2:8" x14ac:dyDescent="0.25">
      <c r="B4" s="34" t="s">
        <v>74</v>
      </c>
      <c r="C4" s="35"/>
      <c r="D4" s="35"/>
      <c r="E4" s="35"/>
      <c r="F4" s="35"/>
      <c r="G4" s="35"/>
    </row>
    <row r="5" spans="2:8" ht="18" x14ac:dyDescent="0.25">
      <c r="B5" s="36" t="s">
        <v>3</v>
      </c>
      <c r="C5" s="32"/>
      <c r="D5" s="32"/>
      <c r="E5" s="32"/>
      <c r="F5" s="32"/>
      <c r="G5" s="32"/>
    </row>
    <row r="6" spans="2:8" ht="65.45" customHeight="1" x14ac:dyDescent="0.25">
      <c r="B6" s="3" t="s">
        <v>0</v>
      </c>
      <c r="C6" s="3" t="s">
        <v>1</v>
      </c>
      <c r="D6" s="3" t="s">
        <v>17</v>
      </c>
      <c r="E6" s="3" t="s">
        <v>10</v>
      </c>
      <c r="F6" s="3" t="s">
        <v>2</v>
      </c>
      <c r="G6" s="3" t="s">
        <v>6</v>
      </c>
    </row>
    <row r="7" spans="2:8" s="5" customFormat="1" ht="18.600000000000001" customHeight="1" x14ac:dyDescent="0.2">
      <c r="B7" s="4">
        <v>1</v>
      </c>
      <c r="C7" s="4">
        <v>2</v>
      </c>
      <c r="D7" s="4">
        <v>3</v>
      </c>
      <c r="E7" s="4">
        <v>4</v>
      </c>
      <c r="F7" s="4">
        <v>5</v>
      </c>
      <c r="G7" s="4">
        <v>6</v>
      </c>
    </row>
    <row r="8" spans="2:8" ht="30" customHeight="1" x14ac:dyDescent="0.25">
      <c r="B8" s="11" t="s">
        <v>24</v>
      </c>
      <c r="C8" s="18" t="s">
        <v>25</v>
      </c>
      <c r="D8" s="17" t="s">
        <v>26</v>
      </c>
      <c r="E8" s="17">
        <f>192.05+2.41</f>
        <v>194.46</v>
      </c>
      <c r="F8" s="16" t="s">
        <v>27</v>
      </c>
      <c r="G8" s="13" t="s">
        <v>13</v>
      </c>
    </row>
    <row r="9" spans="2:8" ht="30" customHeight="1" x14ac:dyDescent="0.25">
      <c r="B9" s="11" t="s">
        <v>75</v>
      </c>
      <c r="C9" s="18" t="s">
        <v>76</v>
      </c>
      <c r="D9" s="17" t="s">
        <v>77</v>
      </c>
      <c r="E9" s="17">
        <v>64.849999999999994</v>
      </c>
      <c r="F9" s="16" t="s">
        <v>27</v>
      </c>
      <c r="G9" s="12" t="s">
        <v>11</v>
      </c>
    </row>
    <row r="10" spans="2:8" ht="28.15" customHeight="1" x14ac:dyDescent="0.25">
      <c r="B10" s="11" t="s">
        <v>87</v>
      </c>
      <c r="C10" s="18" t="s">
        <v>88</v>
      </c>
      <c r="D10" s="17" t="s">
        <v>26</v>
      </c>
      <c r="E10" s="17">
        <v>27.5</v>
      </c>
      <c r="F10" s="16" t="s">
        <v>27</v>
      </c>
      <c r="G10" s="14" t="s">
        <v>89</v>
      </c>
    </row>
    <row r="11" spans="2:8" ht="28.15" customHeight="1" x14ac:dyDescent="0.25">
      <c r="B11" s="11" t="s">
        <v>52</v>
      </c>
      <c r="C11" s="18" t="s">
        <v>71</v>
      </c>
      <c r="D11" s="17" t="s">
        <v>39</v>
      </c>
      <c r="E11" s="17">
        <v>520</v>
      </c>
      <c r="F11" s="16" t="s">
        <v>27</v>
      </c>
      <c r="G11" s="14" t="s">
        <v>42</v>
      </c>
    </row>
    <row r="12" spans="2:8" ht="28.15" customHeight="1" x14ac:dyDescent="0.25">
      <c r="B12" s="11" t="s">
        <v>56</v>
      </c>
      <c r="C12" s="18" t="s">
        <v>57</v>
      </c>
      <c r="D12" s="17" t="s">
        <v>58</v>
      </c>
      <c r="E12" s="17">
        <v>22.5</v>
      </c>
      <c r="F12" s="16" t="s">
        <v>27</v>
      </c>
      <c r="G12" s="14" t="s">
        <v>59</v>
      </c>
    </row>
    <row r="13" spans="2:8" ht="28.15" customHeight="1" x14ac:dyDescent="0.25">
      <c r="B13" s="11" t="s">
        <v>31</v>
      </c>
      <c r="C13" s="18" t="s">
        <v>47</v>
      </c>
      <c r="D13" s="17" t="s">
        <v>26</v>
      </c>
      <c r="E13" s="17">
        <v>20.84</v>
      </c>
      <c r="F13" s="16" t="s">
        <v>27</v>
      </c>
      <c r="G13" s="14" t="s">
        <v>48</v>
      </c>
    </row>
    <row r="14" spans="2:8" ht="28.15" customHeight="1" x14ac:dyDescent="0.25">
      <c r="B14" s="11" t="s">
        <v>40</v>
      </c>
      <c r="C14" s="18" t="s">
        <v>45</v>
      </c>
      <c r="D14" s="17" t="s">
        <v>29</v>
      </c>
      <c r="E14" s="17">
        <f>206.08+29.71+292.59+75.5+638.04</f>
        <v>1241.92</v>
      </c>
      <c r="F14" s="16" t="s">
        <v>27</v>
      </c>
      <c r="G14" s="14" t="s">
        <v>46</v>
      </c>
    </row>
    <row r="15" spans="2:8" ht="28.15" customHeight="1" x14ac:dyDescent="0.25">
      <c r="B15" s="11" t="s">
        <v>60</v>
      </c>
      <c r="C15" s="18" t="s">
        <v>61</v>
      </c>
      <c r="D15" s="17" t="s">
        <v>35</v>
      </c>
      <c r="E15" s="17">
        <f>64.36+95.07+2.99</f>
        <v>162.42000000000002</v>
      </c>
      <c r="F15" s="16" t="s">
        <v>27</v>
      </c>
      <c r="G15" s="14" t="s">
        <v>59</v>
      </c>
    </row>
    <row r="16" spans="2:8" ht="28.15" customHeight="1" x14ac:dyDescent="0.25">
      <c r="B16" s="11" t="s">
        <v>78</v>
      </c>
      <c r="C16" s="18" t="s">
        <v>79</v>
      </c>
      <c r="D16" s="17" t="s">
        <v>35</v>
      </c>
      <c r="E16" s="17">
        <v>54.75</v>
      </c>
      <c r="F16" s="16" t="s">
        <v>27</v>
      </c>
      <c r="G16" s="14" t="s">
        <v>11</v>
      </c>
    </row>
    <row r="17" spans="2:8" ht="28.15" customHeight="1" x14ac:dyDescent="0.25">
      <c r="B17" s="11" t="s">
        <v>62</v>
      </c>
      <c r="C17" s="18" t="s">
        <v>63</v>
      </c>
      <c r="D17" s="17" t="s">
        <v>29</v>
      </c>
      <c r="E17" s="17">
        <v>1.66</v>
      </c>
      <c r="F17" s="16" t="s">
        <v>27</v>
      </c>
      <c r="G17" s="14" t="s">
        <v>48</v>
      </c>
    </row>
    <row r="18" spans="2:8" ht="28.15" customHeight="1" x14ac:dyDescent="0.25">
      <c r="B18" s="11" t="s">
        <v>36</v>
      </c>
      <c r="C18" s="18" t="s">
        <v>51</v>
      </c>
      <c r="D18" s="17" t="s">
        <v>37</v>
      </c>
      <c r="E18" s="17">
        <v>18.98</v>
      </c>
      <c r="F18" s="16" t="s">
        <v>27</v>
      </c>
      <c r="G18" s="14" t="s">
        <v>12</v>
      </c>
    </row>
    <row r="19" spans="2:8" ht="28.15" customHeight="1" x14ac:dyDescent="0.25">
      <c r="B19" s="11" t="s">
        <v>64</v>
      </c>
      <c r="C19" s="18" t="s">
        <v>65</v>
      </c>
      <c r="D19" s="17" t="s">
        <v>29</v>
      </c>
      <c r="E19" s="17">
        <v>106.76</v>
      </c>
      <c r="F19" s="16" t="s">
        <v>27</v>
      </c>
      <c r="G19" s="14" t="s">
        <v>73</v>
      </c>
    </row>
    <row r="20" spans="2:8" ht="28.15" customHeight="1" x14ac:dyDescent="0.25">
      <c r="B20" s="11" t="s">
        <v>32</v>
      </c>
      <c r="C20" s="18" t="s">
        <v>50</v>
      </c>
      <c r="D20" s="17" t="s">
        <v>29</v>
      </c>
      <c r="E20" s="17">
        <v>251.63</v>
      </c>
      <c r="F20" s="16" t="s">
        <v>27</v>
      </c>
      <c r="G20" s="14" t="s">
        <v>12</v>
      </c>
    </row>
    <row r="21" spans="2:8" ht="28.15" customHeight="1" x14ac:dyDescent="0.25">
      <c r="B21" s="11" t="s">
        <v>33</v>
      </c>
      <c r="C21" s="18" t="s">
        <v>49</v>
      </c>
      <c r="D21" s="17" t="s">
        <v>29</v>
      </c>
      <c r="E21" s="17">
        <v>148.75</v>
      </c>
      <c r="F21" s="16" t="s">
        <v>27</v>
      </c>
      <c r="G21" s="14" t="s">
        <v>12</v>
      </c>
    </row>
    <row r="22" spans="2:8" ht="28.15" customHeight="1" x14ac:dyDescent="0.25">
      <c r="B22" s="11" t="s">
        <v>34</v>
      </c>
      <c r="C22" s="18" t="s">
        <v>43</v>
      </c>
      <c r="D22" s="17" t="s">
        <v>29</v>
      </c>
      <c r="E22" s="17">
        <f xml:space="preserve"> 36.78+51.13+15.24+12.69</f>
        <v>115.83999999999999</v>
      </c>
      <c r="F22" s="16" t="s">
        <v>27</v>
      </c>
      <c r="G22" s="14" t="s">
        <v>11</v>
      </c>
    </row>
    <row r="23" spans="2:8" ht="28.15" customHeight="1" x14ac:dyDescent="0.25">
      <c r="B23" s="11" t="s">
        <v>66</v>
      </c>
      <c r="C23" s="18" t="s">
        <v>67</v>
      </c>
      <c r="D23" s="17" t="s">
        <v>26</v>
      </c>
      <c r="E23" s="17">
        <v>484.74</v>
      </c>
      <c r="F23" s="16" t="s">
        <v>27</v>
      </c>
      <c r="G23" s="14" t="s">
        <v>11</v>
      </c>
    </row>
    <row r="24" spans="2:8" ht="28.15" customHeight="1" x14ac:dyDescent="0.25">
      <c r="B24" s="11" t="s">
        <v>80</v>
      </c>
      <c r="C24" s="18" t="s">
        <v>81</v>
      </c>
      <c r="D24" s="17" t="s">
        <v>29</v>
      </c>
      <c r="E24" s="17">
        <v>64.78</v>
      </c>
      <c r="F24" s="16" t="s">
        <v>27</v>
      </c>
      <c r="G24" s="14" t="s">
        <v>30</v>
      </c>
    </row>
    <row r="25" spans="2:8" ht="28.15" customHeight="1" x14ac:dyDescent="0.25">
      <c r="B25" s="11" t="s">
        <v>68</v>
      </c>
      <c r="C25" s="18" t="s">
        <v>69</v>
      </c>
      <c r="D25" s="17" t="s">
        <v>70</v>
      </c>
      <c r="E25" s="17">
        <v>121.75</v>
      </c>
      <c r="F25" s="16" t="s">
        <v>27</v>
      </c>
      <c r="G25" s="14" t="s">
        <v>11</v>
      </c>
    </row>
    <row r="26" spans="2:8" ht="28.15" customHeight="1" x14ac:dyDescent="0.25">
      <c r="B26" s="11" t="s">
        <v>41</v>
      </c>
      <c r="C26" s="18" t="s">
        <v>44</v>
      </c>
      <c r="D26" s="17" t="s">
        <v>26</v>
      </c>
      <c r="E26" s="17">
        <f>38.01+20.03+17.83+16.03+18.38+27.16+13.56+16.39+12.27+10.84+2.22+12.51+10.89</f>
        <v>216.12</v>
      </c>
      <c r="F26" s="16" t="s">
        <v>27</v>
      </c>
      <c r="G26" s="14" t="s">
        <v>11</v>
      </c>
    </row>
    <row r="27" spans="2:8" ht="28.15" customHeight="1" x14ac:dyDescent="0.25">
      <c r="B27" s="11" t="s">
        <v>90</v>
      </c>
      <c r="C27" s="18" t="s">
        <v>91</v>
      </c>
      <c r="D27" s="17" t="s">
        <v>38</v>
      </c>
      <c r="E27" s="17">
        <f>424.63+422.38</f>
        <v>847.01</v>
      </c>
      <c r="F27" s="16" t="s">
        <v>27</v>
      </c>
      <c r="G27" s="14" t="s">
        <v>11</v>
      </c>
    </row>
    <row r="28" spans="2:8" ht="28.15" customHeight="1" x14ac:dyDescent="0.25">
      <c r="B28" s="11" t="s">
        <v>82</v>
      </c>
      <c r="C28" s="18" t="s">
        <v>83</v>
      </c>
      <c r="D28" s="17" t="s">
        <v>84</v>
      </c>
      <c r="E28" s="17">
        <v>103.8</v>
      </c>
      <c r="F28" s="16" t="s">
        <v>27</v>
      </c>
      <c r="G28" s="14" t="s">
        <v>48</v>
      </c>
    </row>
    <row r="29" spans="2:8" ht="28.15" customHeight="1" x14ac:dyDescent="0.25">
      <c r="B29" s="11" t="s">
        <v>85</v>
      </c>
      <c r="C29" s="18" t="s">
        <v>86</v>
      </c>
      <c r="D29" s="17" t="s">
        <v>26</v>
      </c>
      <c r="E29" s="17">
        <v>100</v>
      </c>
      <c r="F29" s="16" t="s">
        <v>27</v>
      </c>
      <c r="G29" s="14" t="s">
        <v>30</v>
      </c>
    </row>
    <row r="30" spans="2:8" s="29" customFormat="1" ht="38.25" customHeight="1" x14ac:dyDescent="0.25">
      <c r="B30" s="24" t="s">
        <v>23</v>
      </c>
      <c r="C30" s="25"/>
      <c r="D30" s="26"/>
      <c r="E30" s="26">
        <f>SUM(E8:E29)</f>
        <v>4891.0600000000004</v>
      </c>
      <c r="F30" s="27"/>
      <c r="G30" s="28"/>
      <c r="H30" s="2"/>
    </row>
    <row r="31" spans="2:8" x14ac:dyDescent="0.25">
      <c r="B31" s="6"/>
      <c r="C31" s="7"/>
      <c r="D31" s="7"/>
      <c r="E31" s="7" t="s">
        <v>14</v>
      </c>
      <c r="F31" s="7"/>
      <c r="G31" s="10"/>
    </row>
    <row r="33" spans="2:2" x14ac:dyDescent="0.25">
      <c r="B33" t="s">
        <v>8</v>
      </c>
    </row>
    <row r="34" spans="2:2" x14ac:dyDescent="0.25">
      <c r="B34" t="s">
        <v>15</v>
      </c>
    </row>
    <row r="35" spans="2:2" x14ac:dyDescent="0.25">
      <c r="B35" t="s">
        <v>9</v>
      </c>
    </row>
  </sheetData>
  <mergeCells count="3">
    <mergeCell ref="B2:G2"/>
    <mergeCell ref="B4:G4"/>
    <mergeCell ref="C3:E3"/>
  </mergeCells>
  <pageMargins left="0.7" right="0.7" top="0.75" bottom="0.75" header="0.3" footer="0.3"/>
  <pageSetup paperSize="9" scale="4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27"/>
  <sheetViews>
    <sheetView topLeftCell="A7" workbookViewId="0">
      <selection activeCell="C23" sqref="C23"/>
    </sheetView>
  </sheetViews>
  <sheetFormatPr defaultRowHeight="15" x14ac:dyDescent="0.25"/>
  <cols>
    <col min="2" max="2" width="38.7109375" customWidth="1"/>
    <col min="3" max="3" width="25.28515625" customWidth="1"/>
    <col min="4" max="4" width="35.28515625" customWidth="1"/>
    <col min="5" max="5" width="24.28515625" customWidth="1"/>
  </cols>
  <sheetData>
    <row r="1" spans="2:8" ht="18" x14ac:dyDescent="0.25">
      <c r="B1" s="30"/>
      <c r="C1" s="30"/>
      <c r="D1" s="30"/>
      <c r="E1" s="1"/>
    </row>
    <row r="2" spans="2:8" ht="18" customHeight="1" x14ac:dyDescent="0.25">
      <c r="B2" s="31" t="s">
        <v>16</v>
      </c>
      <c r="C2" s="31"/>
      <c r="D2" s="31"/>
      <c r="E2" s="2"/>
    </row>
    <row r="3" spans="2:8" x14ac:dyDescent="0.25">
      <c r="B3" s="33" t="s">
        <v>22</v>
      </c>
      <c r="C3" s="33"/>
      <c r="D3" s="33"/>
      <c r="E3" s="1"/>
    </row>
    <row r="4" spans="2:8" x14ac:dyDescent="0.25">
      <c r="B4" s="34" t="s">
        <v>74</v>
      </c>
      <c r="C4" s="35"/>
      <c r="D4" s="35"/>
    </row>
    <row r="5" spans="2:8" ht="18" x14ac:dyDescent="0.25">
      <c r="B5" s="36" t="s">
        <v>5</v>
      </c>
      <c r="C5" s="32"/>
      <c r="D5" s="32"/>
    </row>
    <row r="6" spans="2:8" ht="65.45" customHeight="1" x14ac:dyDescent="0.25">
      <c r="B6" s="3" t="s">
        <v>4</v>
      </c>
      <c r="C6" s="3" t="s">
        <v>7</v>
      </c>
      <c r="D6" s="3" t="s">
        <v>6</v>
      </c>
    </row>
    <row r="7" spans="2:8" s="5" customFormat="1" ht="18.600000000000001" customHeight="1" x14ac:dyDescent="0.2">
      <c r="B7" s="4">
        <v>1</v>
      </c>
      <c r="C7" s="4">
        <v>2</v>
      </c>
      <c r="D7" s="4">
        <v>3</v>
      </c>
    </row>
    <row r="8" spans="2:8" ht="30" customHeight="1" x14ac:dyDescent="0.25">
      <c r="B8" s="9" t="s">
        <v>28</v>
      </c>
      <c r="C8" s="8">
        <f>100+854.07+170.88</f>
        <v>1124.95</v>
      </c>
      <c r="D8" s="21" t="s">
        <v>19</v>
      </c>
      <c r="H8" s="15"/>
    </row>
    <row r="9" spans="2:8" ht="30" customHeight="1" x14ac:dyDescent="0.25">
      <c r="B9" s="9" t="s">
        <v>28</v>
      </c>
      <c r="C9" s="8">
        <f>140.92+28.2</f>
        <v>169.11999999999998</v>
      </c>
      <c r="D9" s="21" t="s">
        <v>20</v>
      </c>
      <c r="H9" s="15"/>
    </row>
    <row r="10" spans="2:8" ht="30" customHeight="1" x14ac:dyDescent="0.25">
      <c r="B10" s="9" t="s">
        <v>28</v>
      </c>
      <c r="C10" s="8">
        <v>160</v>
      </c>
      <c r="D10" s="21" t="s">
        <v>21</v>
      </c>
      <c r="H10" s="15"/>
    </row>
    <row r="11" spans="2:8" ht="30" customHeight="1" x14ac:dyDescent="0.25">
      <c r="B11" s="9" t="s">
        <v>18</v>
      </c>
      <c r="C11" s="8">
        <f>140352.78+401.8</f>
        <v>140754.57999999999</v>
      </c>
      <c r="D11" s="19" t="s">
        <v>19</v>
      </c>
      <c r="H11" s="15"/>
    </row>
    <row r="12" spans="2:8" ht="30" customHeight="1" x14ac:dyDescent="0.25">
      <c r="B12" s="9" t="s">
        <v>18</v>
      </c>
      <c r="C12" s="8">
        <f>23262.86+62.29</f>
        <v>23325.15</v>
      </c>
      <c r="D12" s="20" t="s">
        <v>20</v>
      </c>
      <c r="H12" s="15"/>
    </row>
    <row r="13" spans="2:8" ht="46.5" customHeight="1" x14ac:dyDescent="0.25">
      <c r="B13" s="9" t="s">
        <v>18</v>
      </c>
      <c r="C13" s="8">
        <v>6.83</v>
      </c>
      <c r="D13" s="20" t="s">
        <v>92</v>
      </c>
      <c r="H13" s="15"/>
    </row>
    <row r="14" spans="2:8" ht="30" customHeight="1" x14ac:dyDescent="0.25">
      <c r="B14" s="9" t="s">
        <v>18</v>
      </c>
      <c r="C14" s="8">
        <v>634.1</v>
      </c>
      <c r="D14" s="20" t="s">
        <v>55</v>
      </c>
      <c r="H14" s="15"/>
    </row>
    <row r="15" spans="2:8" ht="30" customHeight="1" x14ac:dyDescent="0.25">
      <c r="B15" s="9" t="s">
        <v>18</v>
      </c>
      <c r="C15" s="8">
        <f>441.44</f>
        <v>441.44</v>
      </c>
      <c r="D15" s="20" t="s">
        <v>72</v>
      </c>
      <c r="H15" s="15"/>
    </row>
    <row r="16" spans="2:8" ht="30" customHeight="1" x14ac:dyDescent="0.25">
      <c r="B16" s="9" t="s">
        <v>18</v>
      </c>
      <c r="C16" s="8">
        <v>336</v>
      </c>
      <c r="D16" s="20" t="s">
        <v>54</v>
      </c>
      <c r="H16" s="15"/>
    </row>
    <row r="17" spans="2:8" ht="30" customHeight="1" x14ac:dyDescent="0.25">
      <c r="B17" s="9" t="s">
        <v>18</v>
      </c>
      <c r="C17" s="8">
        <v>437.5</v>
      </c>
      <c r="D17" s="20" t="s">
        <v>93</v>
      </c>
      <c r="H17" s="15"/>
    </row>
    <row r="18" spans="2:8" ht="30" customHeight="1" x14ac:dyDescent="0.25">
      <c r="B18" s="9" t="s">
        <v>18</v>
      </c>
      <c r="C18" s="8">
        <v>210.3</v>
      </c>
      <c r="D18" s="20" t="s">
        <v>94</v>
      </c>
      <c r="H18" s="15"/>
    </row>
    <row r="19" spans="2:8" ht="30" customHeight="1" x14ac:dyDescent="0.25">
      <c r="B19" s="9" t="s">
        <v>28</v>
      </c>
      <c r="C19" s="8">
        <v>5076.84</v>
      </c>
      <c r="D19" s="20" t="s">
        <v>21</v>
      </c>
      <c r="H19" s="15"/>
    </row>
    <row r="20" spans="2:8" ht="30" customHeight="1" x14ac:dyDescent="0.25">
      <c r="B20" s="9" t="s">
        <v>28</v>
      </c>
      <c r="C20" s="8">
        <f>79.25+30.54+8.34+69+228</f>
        <v>415.13</v>
      </c>
      <c r="D20" s="20" t="s">
        <v>30</v>
      </c>
      <c r="H20" s="15"/>
    </row>
    <row r="21" spans="2:8" ht="30" customHeight="1" x14ac:dyDescent="0.25">
      <c r="B21" s="9" t="s">
        <v>53</v>
      </c>
      <c r="C21" s="8">
        <v>599.34</v>
      </c>
      <c r="D21" s="13" t="s">
        <v>30</v>
      </c>
      <c r="H21" s="15"/>
    </row>
    <row r="22" spans="2:8" ht="30" customHeight="1" x14ac:dyDescent="0.25">
      <c r="B22" s="9" t="s">
        <v>53</v>
      </c>
      <c r="C22" s="8">
        <v>55.34</v>
      </c>
      <c r="D22" s="13" t="s">
        <v>42</v>
      </c>
      <c r="H22" s="15"/>
    </row>
    <row r="23" spans="2:8" ht="30" customHeight="1" x14ac:dyDescent="0.25">
      <c r="B23" s="9" t="s">
        <v>23</v>
      </c>
      <c r="C23" s="22">
        <f>SUM(C8:C22)</f>
        <v>173746.61999999997</v>
      </c>
      <c r="D23" s="20"/>
      <c r="H23" s="15"/>
    </row>
    <row r="24" spans="2:8" x14ac:dyDescent="0.25">
      <c r="B24" s="23"/>
      <c r="C24" s="23"/>
      <c r="D24" s="23"/>
    </row>
    <row r="25" spans="2:8" x14ac:dyDescent="0.25">
      <c r="B25" t="s">
        <v>8</v>
      </c>
    </row>
    <row r="26" spans="2:8" x14ac:dyDescent="0.25">
      <c r="B26" t="s">
        <v>15</v>
      </c>
    </row>
    <row r="27" spans="2:8" x14ac:dyDescent="0.25">
      <c r="B27" t="s">
        <v>9</v>
      </c>
    </row>
  </sheetData>
  <mergeCells count="3">
    <mergeCell ref="B2:D2"/>
    <mergeCell ref="B4:D4"/>
    <mergeCell ref="B3:D3"/>
  </mergeCells>
  <pageMargins left="0.7" right="0.7" top="0.75" bottom="0.75" header="0.3" footer="0.3"/>
  <pageSetup paperSize="9" scale="8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Kategorija 1</vt:lpstr>
      <vt:lpstr>Kategorija 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Marija Lacković</dc:creator>
  <cp:lastModifiedBy>Admin</cp:lastModifiedBy>
  <cp:lastPrinted>2024-02-13T12:57:17Z</cp:lastPrinted>
  <dcterms:created xsi:type="dcterms:W3CDTF">2022-08-12T12:51:27Z</dcterms:created>
  <dcterms:modified xsi:type="dcterms:W3CDTF">2024-05-14T09:16:35Z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Tablica ogledni format izvještaja o izvršenju PKDP.xlsx</vt:lpwstr>
  </property>
</Properties>
</file>