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3\godišnj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E297" i="9" s="1"/>
  <c r="F297" i="9"/>
  <c r="H296" i="9"/>
  <c r="G296" i="9"/>
  <c r="E296" i="9" s="1"/>
  <c r="B296" i="9" s="1"/>
  <c r="F296" i="9"/>
  <c r="H295" i="9"/>
  <c r="G295" i="9"/>
  <c r="E295" i="9" s="1"/>
  <c r="B295" i="9" s="1"/>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E285" i="9" s="1"/>
  <c r="B285" i="9" s="1"/>
  <c r="G285" i="9"/>
  <c r="F285" i="9"/>
  <c r="F284" i="9"/>
  <c r="H283" i="9"/>
  <c r="G283" i="9"/>
  <c r="E283" i="9" s="1"/>
  <c r="B283" i="9" s="1"/>
  <c r="F283" i="9"/>
  <c r="H282" i="9"/>
  <c r="E282" i="9" s="1"/>
  <c r="B282" i="9" s="1"/>
  <c r="G282" i="9"/>
  <c r="F282" i="9"/>
  <c r="H281" i="9"/>
  <c r="E281" i="9" s="1"/>
  <c r="B281" i="9" s="1"/>
  <c r="G281" i="9"/>
  <c r="F281" i="9"/>
  <c r="F280" i="9"/>
  <c r="F279" i="9"/>
  <c r="F278" i="9"/>
  <c r="F277" i="9" s="1"/>
  <c r="F276" i="9"/>
  <c r="L275" i="9"/>
  <c r="H275" i="9"/>
  <c r="F275" i="9"/>
  <c r="F274" i="9"/>
  <c r="I273" i="9"/>
  <c r="H273" i="9"/>
  <c r="F273" i="9"/>
  <c r="E272" i="9"/>
  <c r="M271" i="9"/>
  <c r="L271" i="9"/>
  <c r="F271" i="9"/>
  <c r="E271" i="9"/>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F265" i="9" s="1"/>
  <c r="B265" i="9" s="1"/>
  <c r="E265" i="9"/>
  <c r="M264" i="9"/>
  <c r="L264" i="9"/>
  <c r="F264" i="9" s="1"/>
  <c r="E264" i="9"/>
  <c r="M263" i="9"/>
  <c r="L263" i="9"/>
  <c r="F263" i="9"/>
  <c r="E263" i="9"/>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F257" i="9" s="1"/>
  <c r="B257" i="9" s="1"/>
  <c r="E257" i="9"/>
  <c r="M256" i="9"/>
  <c r="L256" i="9"/>
  <c r="F256" i="9" s="1"/>
  <c r="E256" i="9"/>
  <c r="M255" i="9"/>
  <c r="L255" i="9"/>
  <c r="F255" i="9"/>
  <c r="E255" i="9"/>
  <c r="M254" i="9"/>
  <c r="L254" i="9"/>
  <c r="F254" i="9" s="1"/>
  <c r="B254" i="9" s="1"/>
  <c r="E254" i="9"/>
  <c r="M253" i="9"/>
  <c r="L253" i="9"/>
  <c r="E253" i="9"/>
  <c r="M252" i="9"/>
  <c r="L252" i="9"/>
  <c r="F252" i="9" s="1"/>
  <c r="E252" i="9"/>
  <c r="B252" i="9" s="1"/>
  <c r="M251" i="9"/>
  <c r="L251" i="9"/>
  <c r="F251" i="9"/>
  <c r="E251" i="9"/>
  <c r="B251" i="9" s="1"/>
  <c r="M250" i="9"/>
  <c r="L250" i="9"/>
  <c r="F250" i="9" s="1"/>
  <c r="E250" i="9"/>
  <c r="M249" i="9"/>
  <c r="L249" i="9"/>
  <c r="F249" i="9" s="1"/>
  <c r="B249" i="9" s="1"/>
  <c r="E249" i="9"/>
  <c r="M248" i="9"/>
  <c r="L248" i="9"/>
  <c r="F248" i="9" s="1"/>
  <c r="E248" i="9"/>
  <c r="B248" i="9" s="1"/>
  <c r="M247" i="9"/>
  <c r="L247" i="9"/>
  <c r="F247" i="9"/>
  <c r="E247" i="9"/>
  <c r="B247" i="9" s="1"/>
  <c r="M246" i="9"/>
  <c r="L246" i="9"/>
  <c r="F246" i="9" s="1"/>
  <c r="E246" i="9"/>
  <c r="B246" i="9" s="1"/>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M225" i="9"/>
  <c r="L225" i="9"/>
  <c r="E225" i="9"/>
  <c r="M224" i="9"/>
  <c r="L224" i="9"/>
  <c r="F224" i="9" s="1"/>
  <c r="E224" i="9"/>
  <c r="B224" i="9" s="1"/>
  <c r="M223" i="9"/>
  <c r="L223" i="9"/>
  <c r="F223" i="9"/>
  <c r="E223" i="9"/>
  <c r="M222" i="9"/>
  <c r="L222" i="9"/>
  <c r="F222" i="9" s="1"/>
  <c r="E222" i="9"/>
  <c r="M221" i="9"/>
  <c r="L221" i="9"/>
  <c r="E221" i="9"/>
  <c r="M220" i="9"/>
  <c r="L220" i="9"/>
  <c r="E220" i="9"/>
  <c r="M219" i="9"/>
  <c r="F219" i="9" s="1"/>
  <c r="L219" i="9"/>
  <c r="E219" i="9"/>
  <c r="M218" i="9"/>
  <c r="L218" i="9"/>
  <c r="E218" i="9"/>
  <c r="M217" i="9"/>
  <c r="L217" i="9"/>
  <c r="E217" i="9"/>
  <c r="M216" i="9"/>
  <c r="L216" i="9"/>
  <c r="F216" i="9" s="1"/>
  <c r="E216" i="9"/>
  <c r="B216" i="9" s="1"/>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G42" i="9"/>
  <c r="F42" i="9"/>
  <c r="E42" i="9"/>
  <c r="B42" i="9" s="1"/>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1227" i="1" s="1"/>
  <c r="D250" i="5"/>
  <c r="F249" i="5"/>
  <c r="F248" i="5"/>
  <c r="F247" i="5"/>
  <c r="E246" i="5"/>
  <c r="D246" i="5"/>
  <c r="F244" i="5"/>
  <c r="F243" i="5"/>
  <c r="F242" i="5"/>
  <c r="E242" i="5"/>
  <c r="D242" i="5"/>
  <c r="F241" i="5"/>
  <c r="F240" i="5"/>
  <c r="E239" i="5"/>
  <c r="D1216" i="1" s="1"/>
  <c r="D239" i="5"/>
  <c r="D238"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D177" i="5" s="1"/>
  <c r="G307"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E78" i="5"/>
  <c r="F78"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F418" i="4"/>
  <c r="E418" i="4"/>
  <c r="D418" i="4"/>
  <c r="E417" i="4"/>
  <c r="D412" i="1" s="1"/>
  <c r="D417" i="4"/>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0" i="1" s="1"/>
  <c r="D134" i="4"/>
  <c r="F132" i="4"/>
  <c r="F131" i="4"/>
  <c r="F130" i="4"/>
  <c r="F129" i="4"/>
  <c r="E128" i="4"/>
  <c r="F128" i="4" s="1"/>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G1576" i="1"/>
  <c r="C1576" i="1"/>
  <c r="H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G1536" i="1"/>
  <c r="C1536" i="1"/>
  <c r="H1536" i="1" s="1"/>
  <c r="C1535" i="1"/>
  <c r="H1535"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C1520" i="1"/>
  <c r="H1520" i="1" s="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G1508" i="1"/>
  <c r="C1508" i="1"/>
  <c r="G1507" i="1"/>
  <c r="C1507" i="1"/>
  <c r="H1507" i="1" s="1"/>
  <c r="C1506" i="1"/>
  <c r="H1506" i="1" s="1"/>
  <c r="H1505" i="1"/>
  <c r="C1505" i="1"/>
  <c r="G1505" i="1" s="1"/>
  <c r="C1504" i="1"/>
  <c r="G1504" i="1" s="1"/>
  <c r="C1503" i="1"/>
  <c r="H1503" i="1" s="1"/>
  <c r="C1502" i="1"/>
  <c r="H1502" i="1" s="1"/>
  <c r="C1500" i="1"/>
  <c r="H1500" i="1" s="1"/>
  <c r="C1498" i="1"/>
  <c r="H1498" i="1" s="1"/>
  <c r="H1497" i="1"/>
  <c r="C1497" i="1"/>
  <c r="G1497" i="1" s="1"/>
  <c r="H1496" i="1"/>
  <c r="G1496" i="1"/>
  <c r="C1496" i="1"/>
  <c r="G1495" i="1"/>
  <c r="C1495" i="1"/>
  <c r="H1495" i="1" s="1"/>
  <c r="C1494" i="1"/>
  <c r="H1494" i="1" s="1"/>
  <c r="H1493" i="1"/>
  <c r="C1493" i="1"/>
  <c r="G1493" i="1" s="1"/>
  <c r="H1492" i="1"/>
  <c r="G1492" i="1"/>
  <c r="C1492" i="1"/>
  <c r="G1491" i="1"/>
  <c r="C1491" i="1"/>
  <c r="H1491" i="1" s="1"/>
  <c r="C1490" i="1"/>
  <c r="H1490" i="1" s="1"/>
  <c r="H1489" i="1"/>
  <c r="C1489" i="1"/>
  <c r="G1489" i="1" s="1"/>
  <c r="H1488" i="1"/>
  <c r="G1488" i="1"/>
  <c r="C1488" i="1"/>
  <c r="G1487" i="1"/>
  <c r="C1487" i="1"/>
  <c r="H1487" i="1" s="1"/>
  <c r="C1486" i="1"/>
  <c r="H1486" i="1" s="1"/>
  <c r="C1485" i="1"/>
  <c r="G1485" i="1" s="1"/>
  <c r="H1484" i="1"/>
  <c r="G1484" i="1"/>
  <c r="C1484" i="1"/>
  <c r="C1482" i="1"/>
  <c r="H1482" i="1" s="1"/>
  <c r="C1480" i="1"/>
  <c r="G1480" i="1" s="1"/>
  <c r="D1479" i="1"/>
  <c r="C1479" i="1"/>
  <c r="G1479" i="1" s="1"/>
  <c r="G1478" i="1"/>
  <c r="D1478" i="1"/>
  <c r="H1478" i="1" s="1"/>
  <c r="C1478" i="1"/>
  <c r="D1477" i="1"/>
  <c r="C1477" i="1"/>
  <c r="G1477" i="1" s="1"/>
  <c r="G1476" i="1"/>
  <c r="D1476" i="1"/>
  <c r="H1476" i="1" s="1"/>
  <c r="C1476" i="1"/>
  <c r="G1475" i="1"/>
  <c r="D1475" i="1"/>
  <c r="H1475" i="1" s="1"/>
  <c r="C1475" i="1"/>
  <c r="D1474" i="1"/>
  <c r="C1474" i="1"/>
  <c r="G1474" i="1" s="1"/>
  <c r="G1473" i="1"/>
  <c r="D1473" i="1"/>
  <c r="H1473" i="1" s="1"/>
  <c r="C1473" i="1"/>
  <c r="D1472" i="1"/>
  <c r="C1472" i="1"/>
  <c r="G1472" i="1" s="1"/>
  <c r="G1471" i="1"/>
  <c r="I1471" i="1" s="1"/>
  <c r="D1471" i="1"/>
  <c r="H1471" i="1" s="1"/>
  <c r="C1471" i="1"/>
  <c r="G1470" i="1"/>
  <c r="D1470" i="1"/>
  <c r="H1470" i="1" s="1"/>
  <c r="C1470" i="1"/>
  <c r="G1469" i="1"/>
  <c r="D1469" i="1"/>
  <c r="H1469" i="1" s="1"/>
  <c r="C1469" i="1"/>
  <c r="D1468" i="1"/>
  <c r="C1468" i="1"/>
  <c r="G1468" i="1" s="1"/>
  <c r="G1467" i="1"/>
  <c r="D1467" i="1"/>
  <c r="H1467" i="1" s="1"/>
  <c r="C1467" i="1"/>
  <c r="D1466" i="1"/>
  <c r="C1466" i="1"/>
  <c r="G1466" i="1" s="1"/>
  <c r="G1465" i="1"/>
  <c r="I1465" i="1" s="1"/>
  <c r="D1465" i="1"/>
  <c r="H1465" i="1" s="1"/>
  <c r="C1465" i="1"/>
  <c r="D1464" i="1"/>
  <c r="C1464" i="1"/>
  <c r="G1464" i="1" s="1"/>
  <c r="G1463" i="1"/>
  <c r="D1463" i="1"/>
  <c r="H1463" i="1" s="1"/>
  <c r="C1463" i="1"/>
  <c r="D1462" i="1"/>
  <c r="C1462" i="1"/>
  <c r="G1462" i="1" s="1"/>
  <c r="D1461" i="1"/>
  <c r="C1461" i="1"/>
  <c r="G1461" i="1" s="1"/>
  <c r="G1460" i="1"/>
  <c r="I1460" i="1" s="1"/>
  <c r="D1460" i="1"/>
  <c r="H1460" i="1" s="1"/>
  <c r="C1460" i="1"/>
  <c r="D1459" i="1"/>
  <c r="C1459" i="1"/>
  <c r="G1459" i="1" s="1"/>
  <c r="G1458" i="1"/>
  <c r="D1458" i="1"/>
  <c r="H1458" i="1" s="1"/>
  <c r="C1458" i="1"/>
  <c r="D1457" i="1"/>
  <c r="C1457" i="1"/>
  <c r="G1457" i="1" s="1"/>
  <c r="G1456" i="1"/>
  <c r="D1456" i="1"/>
  <c r="C1456" i="1"/>
  <c r="D1455" i="1"/>
  <c r="C1455" i="1"/>
  <c r="G1455" i="1" s="1"/>
  <c r="D1454" i="1"/>
  <c r="C1454" i="1"/>
  <c r="G1454" i="1" s="1"/>
  <c r="D1453" i="1"/>
  <c r="G1452" i="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C1227" i="1"/>
  <c r="H1226" i="1"/>
  <c r="G1226" i="1"/>
  <c r="D1226" i="1"/>
  <c r="C1226" i="1"/>
  <c r="D1225" i="1"/>
  <c r="H1225" i="1" s="1"/>
  <c r="C1225" i="1"/>
  <c r="H1224" i="1"/>
  <c r="G1224" i="1"/>
  <c r="D1224" i="1"/>
  <c r="C1224" i="1"/>
  <c r="D1223" i="1"/>
  <c r="H1223" i="1" s="1"/>
  <c r="C1223" i="1"/>
  <c r="H1221" i="1"/>
  <c r="G1221" i="1"/>
  <c r="D1221" i="1"/>
  <c r="C1221" i="1"/>
  <c r="H1220" i="1"/>
  <c r="G1220" i="1"/>
  <c r="D1220" i="1"/>
  <c r="C1220" i="1"/>
  <c r="H1219" i="1"/>
  <c r="G1219" i="1"/>
  <c r="D1219" i="1"/>
  <c r="C1219" i="1"/>
  <c r="H1218" i="1"/>
  <c r="D1218" i="1"/>
  <c r="G1218" i="1" s="1"/>
  <c r="C1218" i="1"/>
  <c r="H1217" i="1"/>
  <c r="G1217" i="1"/>
  <c r="D1217" i="1"/>
  <c r="C1217" i="1"/>
  <c r="C1216" i="1"/>
  <c r="C1215" i="1"/>
  <c r="D1213" i="1"/>
  <c r="H1213" i="1" s="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H1155" i="1"/>
  <c r="G1155" i="1"/>
  <c r="D1155" i="1"/>
  <c r="C1155" i="1"/>
  <c r="G1151" i="1"/>
  <c r="D1151" i="1"/>
  <c r="H1151" i="1" s="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H1014" i="1"/>
  <c r="G1014" i="1"/>
  <c r="D1014" i="1"/>
  <c r="C1014" i="1"/>
  <c r="C1013" i="1"/>
  <c r="D1012" i="1"/>
  <c r="G1012" i="1" s="1"/>
  <c r="C1012" i="1"/>
  <c r="H1011" i="1"/>
  <c r="G1011" i="1"/>
  <c r="D1011" i="1"/>
  <c r="C1011" i="1"/>
  <c r="H1010" i="1"/>
  <c r="G1010" i="1"/>
  <c r="D1010" i="1"/>
  <c r="C1010" i="1"/>
  <c r="H1009" i="1"/>
  <c r="G1009" i="1"/>
  <c r="D1009" i="1"/>
  <c r="C1009" i="1"/>
  <c r="H1008" i="1"/>
  <c r="D1008" i="1"/>
  <c r="G1008" i="1" s="1"/>
  <c r="C1008" i="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H998" i="1"/>
  <c r="D998" i="1"/>
  <c r="G998" i="1" s="1"/>
  <c r="C998" i="1"/>
  <c r="C997" i="1"/>
  <c r="H996" i="1"/>
  <c r="D996" i="1"/>
  <c r="G996" i="1" s="1"/>
  <c r="C996" i="1"/>
  <c r="H995" i="1"/>
  <c r="G995" i="1"/>
  <c r="D995" i="1"/>
  <c r="C995" i="1"/>
  <c r="H994" i="1"/>
  <c r="G994" i="1"/>
  <c r="D994" i="1"/>
  <c r="C994" i="1"/>
  <c r="D993" i="1"/>
  <c r="H993" i="1" s="1"/>
  <c r="C993" i="1"/>
  <c r="H992" i="1"/>
  <c r="G992" i="1"/>
  <c r="D992" i="1"/>
  <c r="C992" i="1"/>
  <c r="D991" i="1"/>
  <c r="H991" i="1" s="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C645" i="1"/>
  <c r="D644" i="1"/>
  <c r="C644" i="1"/>
  <c r="H644" i="1" s="1"/>
  <c r="D643" i="1"/>
  <c r="G643" i="1" s="1"/>
  <c r="C643" i="1"/>
  <c r="D642" i="1"/>
  <c r="H642" i="1" s="1"/>
  <c r="C642" i="1"/>
  <c r="D641" i="1"/>
  <c r="H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C412" i="1"/>
  <c r="H406" i="1"/>
  <c r="D406" i="1"/>
  <c r="G406" i="1" s="1"/>
  <c r="C406" i="1"/>
  <c r="H405" i="1"/>
  <c r="D405" i="1"/>
  <c r="G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G291" i="1"/>
  <c r="D291" i="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D184" i="1"/>
  <c r="G184" i="1" s="1"/>
  <c r="C184" i="1"/>
  <c r="H183" i="1"/>
  <c r="D183" i="1"/>
  <c r="G183" i="1" s="1"/>
  <c r="C183" i="1"/>
  <c r="H182" i="1"/>
  <c r="G182" i="1"/>
  <c r="D182" i="1"/>
  <c r="C182" i="1"/>
  <c r="H181" i="1"/>
  <c r="G181" i="1"/>
  <c r="D181" i="1"/>
  <c r="C181" i="1"/>
  <c r="H180" i="1"/>
  <c r="G180" i="1"/>
  <c r="D180" i="1"/>
  <c r="C180" i="1"/>
  <c r="D179" i="1"/>
  <c r="H179" i="1" s="1"/>
  <c r="C179" i="1"/>
  <c r="H178" i="1"/>
  <c r="G178" i="1"/>
  <c r="D178" i="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G161" i="1"/>
  <c r="D161" i="1"/>
  <c r="C161" i="1"/>
  <c r="C160" i="1"/>
  <c r="H158" i="1"/>
  <c r="G158" i="1"/>
  <c r="D158" i="1"/>
  <c r="C158" i="1"/>
  <c r="H157" i="1"/>
  <c r="D157" i="1"/>
  <c r="G157" i="1" s="1"/>
  <c r="C157" i="1"/>
  <c r="H156" i="1"/>
  <c r="G156" i="1"/>
  <c r="D156" i="1"/>
  <c r="C156" i="1"/>
  <c r="D155" i="1"/>
  <c r="G155" i="1" s="1"/>
  <c r="C155" i="1"/>
  <c r="H154" i="1"/>
  <c r="D154" i="1"/>
  <c r="G154" i="1" s="1"/>
  <c r="C154" i="1"/>
  <c r="H153" i="1"/>
  <c r="D153" i="1"/>
  <c r="G153" i="1" s="1"/>
  <c r="C153" i="1"/>
  <c r="H152" i="1"/>
  <c r="D152" i="1"/>
  <c r="G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C130" i="1"/>
  <c r="H128" i="1"/>
  <c r="G128" i="1"/>
  <c r="D128" i="1"/>
  <c r="C128" i="1"/>
  <c r="H127" i="1"/>
  <c r="G127" i="1"/>
  <c r="D127" i="1"/>
  <c r="C127" i="1"/>
  <c r="H126" i="1"/>
  <c r="G126" i="1"/>
  <c r="D126" i="1"/>
  <c r="C126" i="1"/>
  <c r="H125" i="1"/>
  <c r="D125" i="1"/>
  <c r="G125" i="1" s="1"/>
  <c r="C125" i="1"/>
  <c r="H124" i="1"/>
  <c r="D124" i="1"/>
  <c r="G124" i="1" s="1"/>
  <c r="C124" i="1"/>
  <c r="H123" i="1"/>
  <c r="G123" i="1"/>
  <c r="D123" i="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D76" i="1"/>
  <c r="G76" i="1" s="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411" i="1" l="1"/>
  <c r="D644" i="4"/>
  <c r="G412" i="1"/>
  <c r="F417" i="4"/>
  <c r="G1228" i="1"/>
  <c r="H1012" i="1"/>
  <c r="D1007" i="1"/>
  <c r="D1013" i="1"/>
  <c r="H1013" i="1" s="1"/>
  <c r="G131" i="1"/>
  <c r="H1456" i="1"/>
  <c r="I1456" i="1" s="1"/>
  <c r="D5" i="7"/>
  <c r="H30" i="3"/>
  <c r="C1453" i="1"/>
  <c r="G1453" i="1" s="1"/>
  <c r="E27" i="9"/>
  <c r="B27" i="9" s="1"/>
  <c r="E286" i="9"/>
  <c r="B286" i="9" s="1"/>
  <c r="E293" i="9"/>
  <c r="B293" i="9" s="1"/>
  <c r="H1504" i="1"/>
  <c r="G1500" i="1"/>
  <c r="H1485" i="1"/>
  <c r="G1520" i="1"/>
  <c r="D49" i="8"/>
  <c r="C1524" i="1" s="1"/>
  <c r="G1535" i="1"/>
  <c r="G1519" i="1"/>
  <c r="H1509" i="1"/>
  <c r="C1483" i="1"/>
  <c r="H1483" i="1" s="1"/>
  <c r="C1501" i="1"/>
  <c r="G1501" i="1" s="1"/>
  <c r="G1503" i="1"/>
  <c r="G1499" i="1"/>
  <c r="G1481" i="1"/>
  <c r="H1481" i="1"/>
  <c r="H1480" i="1"/>
  <c r="G632" i="1"/>
  <c r="G713" i="1"/>
  <c r="G711" i="1"/>
  <c r="E40" i="9"/>
  <c r="B40" i="9" s="1"/>
  <c r="H404" i="1"/>
  <c r="G413" i="1"/>
  <c r="G290" i="1"/>
  <c r="H1264" i="1"/>
  <c r="D1056" i="1"/>
  <c r="E292" i="9"/>
  <c r="B292" i="9" s="1"/>
  <c r="E32" i="9"/>
  <c r="B32" i="9" s="1"/>
  <c r="B215" i="9"/>
  <c r="C1154" i="1"/>
  <c r="G1244" i="1"/>
  <c r="F118" i="6"/>
  <c r="G1414" i="1"/>
  <c r="H645" i="1"/>
  <c r="F652" i="4"/>
  <c r="G644" i="1"/>
  <c r="G1223" i="1"/>
  <c r="G1225" i="1"/>
  <c r="F246" i="5"/>
  <c r="G1227" i="1"/>
  <c r="H1227" i="1"/>
  <c r="E245" i="5"/>
  <c r="D1222" i="1" s="1"/>
  <c r="G1216" i="1"/>
  <c r="H1216" i="1"/>
  <c r="E238" i="5"/>
  <c r="F239" i="5"/>
  <c r="H1211" i="1"/>
  <c r="G1211" i="1"/>
  <c r="G1213" i="1"/>
  <c r="G1165" i="1"/>
  <c r="H307" i="9"/>
  <c r="E307" i="9" s="1"/>
  <c r="B307" i="9" s="1"/>
  <c r="D1154" i="1"/>
  <c r="H1154" i="1" s="1"/>
  <c r="G1157" i="1"/>
  <c r="G1160" i="1"/>
  <c r="G1156" i="1"/>
  <c r="G1149" i="1"/>
  <c r="G1148" i="1"/>
  <c r="E68" i="5"/>
  <c r="D1046" i="1" s="1"/>
  <c r="D997" i="1"/>
  <c r="G997" i="1" s="1"/>
  <c r="G1006" i="1"/>
  <c r="G1018" i="1"/>
  <c r="G1004" i="1"/>
  <c r="G1003" i="1"/>
  <c r="G1002" i="1"/>
  <c r="G1000" i="1"/>
  <c r="G999" i="1"/>
  <c r="E12" i="5"/>
  <c r="D990" i="1" s="1"/>
  <c r="G991" i="1"/>
  <c r="G993" i="1"/>
  <c r="G989" i="1"/>
  <c r="G988" i="1"/>
  <c r="F8" i="5"/>
  <c r="G986" i="1"/>
  <c r="G987" i="1"/>
  <c r="E114" i="6"/>
  <c r="D1412" i="1"/>
  <c r="H289" i="1"/>
  <c r="G411" i="1"/>
  <c r="H412" i="1"/>
  <c r="G641" i="1"/>
  <c r="G649" i="1"/>
  <c r="E275" i="9"/>
  <c r="G647" i="1"/>
  <c r="B275" i="9"/>
  <c r="H687" i="1"/>
  <c r="G671" i="1"/>
  <c r="G670" i="1"/>
  <c r="H643" i="1"/>
  <c r="G642" i="1"/>
  <c r="G645" i="1"/>
  <c r="G288" i="1"/>
  <c r="E644" i="4"/>
  <c r="D638" i="1" s="1"/>
  <c r="D364" i="1"/>
  <c r="E363" i="4"/>
  <c r="D358" i="1" s="1"/>
  <c r="D206" i="1"/>
  <c r="H184" i="1"/>
  <c r="B223" i="9"/>
  <c r="F188" i="4"/>
  <c r="F220" i="9"/>
  <c r="B220" i="9" s="1"/>
  <c r="E44" i="9"/>
  <c r="B44" i="9" s="1"/>
  <c r="G179" i="1"/>
  <c r="B219" i="9"/>
  <c r="G177" i="1"/>
  <c r="G176" i="1"/>
  <c r="G175" i="1"/>
  <c r="G173" i="1"/>
  <c r="G174" i="1"/>
  <c r="F177" i="4"/>
  <c r="G172" i="1"/>
  <c r="G170" i="1"/>
  <c r="G169" i="1"/>
  <c r="G165" i="1"/>
  <c r="G168" i="1"/>
  <c r="E41" i="9"/>
  <c r="B41" i="9" s="1"/>
  <c r="G160" i="1"/>
  <c r="H160" i="1"/>
  <c r="H155" i="1"/>
  <c r="F218" i="9"/>
  <c r="B218" i="9" s="1"/>
  <c r="E152" i="4"/>
  <c r="D148" i="1" s="1"/>
  <c r="H148" i="1" s="1"/>
  <c r="G149" i="1"/>
  <c r="G150" i="1"/>
  <c r="H130" i="1"/>
  <c r="G130" i="1"/>
  <c r="E133" i="4"/>
  <c r="D129" i="1" s="1"/>
  <c r="F134" i="4"/>
  <c r="F124" i="4"/>
  <c r="D120" i="1"/>
  <c r="G121" i="1"/>
  <c r="G122" i="1"/>
  <c r="F125" i="4"/>
  <c r="H64" i="1"/>
  <c r="E50" i="4"/>
  <c r="D46" i="1" s="1"/>
  <c r="E30" i="9"/>
  <c r="B30" i="9" s="1"/>
  <c r="I1446" i="1"/>
  <c r="I1468" i="1"/>
  <c r="I1478" i="1"/>
  <c r="E636" i="4"/>
  <c r="D630" i="1" s="1"/>
  <c r="D522" i="1"/>
  <c r="I1448" i="1"/>
  <c r="I1457" i="1"/>
  <c r="I1458" i="1"/>
  <c r="I1463" i="1"/>
  <c r="I1479" i="1"/>
  <c r="I1451" i="1"/>
  <c r="I1452" i="1"/>
  <c r="I1467" i="1"/>
  <c r="I1473" i="1"/>
  <c r="I1476" i="1"/>
  <c r="J1446" i="1"/>
  <c r="H1447" i="1"/>
  <c r="I1447" i="1" s="1"/>
  <c r="J1448" i="1"/>
  <c r="H1449" i="1"/>
  <c r="I1449" i="1" s="1"/>
  <c r="J1450" i="1"/>
  <c r="H1451" i="1"/>
  <c r="J1452" i="1"/>
  <c r="H1453" i="1"/>
  <c r="H1454" i="1"/>
  <c r="H1455" i="1"/>
  <c r="I1455" i="1" s="1"/>
  <c r="J1456" i="1"/>
  <c r="H1457" i="1"/>
  <c r="J1458" i="1"/>
  <c r="H1459" i="1"/>
  <c r="I1459" i="1" s="1"/>
  <c r="J1460" i="1"/>
  <c r="H1461" i="1"/>
  <c r="H1462" i="1"/>
  <c r="I1462" i="1" s="1"/>
  <c r="J1463" i="1"/>
  <c r="H1464" i="1"/>
  <c r="I1464" i="1" s="1"/>
  <c r="J1465" i="1"/>
  <c r="H1466" i="1"/>
  <c r="I1466" i="1" s="1"/>
  <c r="J1467" i="1"/>
  <c r="H1468" i="1"/>
  <c r="J1471" i="1"/>
  <c r="H1472" i="1"/>
  <c r="I1472" i="1" s="1"/>
  <c r="J1473" i="1"/>
  <c r="H1474" i="1"/>
  <c r="I1474" i="1" s="1"/>
  <c r="J1476" i="1"/>
  <c r="H1477" i="1"/>
  <c r="I1477" i="1" s="1"/>
  <c r="J1478" i="1"/>
  <c r="H1479" i="1"/>
  <c r="F253" i="4"/>
  <c r="D252" i="4"/>
  <c r="D351" i="4"/>
  <c r="F356" i="4"/>
  <c r="F364" i="4"/>
  <c r="D363" i="4"/>
  <c r="E635" i="4"/>
  <c r="D629" i="1" s="1"/>
  <c r="F473" i="4"/>
  <c r="D472" i="4"/>
  <c r="F130" i="6"/>
  <c r="D129" i="6"/>
  <c r="F83" i="4"/>
  <c r="D82" i="4"/>
  <c r="F107" i="4"/>
  <c r="D106" i="4"/>
  <c r="D163" i="4"/>
  <c r="D12" i="5"/>
  <c r="F45" i="5"/>
  <c r="F94" i="6"/>
  <c r="D89" i="6"/>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7" i="4"/>
  <c r="E82" i="4"/>
  <c r="D78" i="1" s="1"/>
  <c r="E106" i="4"/>
  <c r="D102" i="1" s="1"/>
  <c r="D643" i="4"/>
  <c r="F416" i="4"/>
  <c r="D421" i="4"/>
  <c r="D515" i="4"/>
  <c r="D580" i="4"/>
  <c r="F585" i="4"/>
  <c r="H25" i="3"/>
  <c r="F35" i="6"/>
  <c r="F51" i="4"/>
  <c r="D50" i="4"/>
  <c r="F164" i="4"/>
  <c r="E163" i="4"/>
  <c r="D159" i="1" s="1"/>
  <c r="E196" i="4"/>
  <c r="D192" i="1" s="1"/>
  <c r="F225" i="4"/>
  <c r="D224" i="4"/>
  <c r="D299" i="4"/>
  <c r="F304" i="4"/>
  <c r="F312" i="4"/>
  <c r="D311" i="4"/>
  <c r="E643" i="4"/>
  <c r="D637" i="1" s="1"/>
  <c r="F485" i="4"/>
  <c r="D484" i="4"/>
  <c r="D625" i="4"/>
  <c r="E309" i="9"/>
  <c r="B309" i="9" s="1"/>
  <c r="D141" i="6"/>
  <c r="D133" i="4"/>
  <c r="D215" i="4"/>
  <c r="D263" i="4"/>
  <c r="D459" i="4"/>
  <c r="D529" i="4"/>
  <c r="D593" i="4"/>
  <c r="E143" i="9"/>
  <c r="B143" i="9" s="1"/>
  <c r="D7" i="5"/>
  <c r="D69" i="5"/>
  <c r="F177" i="5"/>
  <c r="E206" i="5"/>
  <c r="E258" i="5"/>
  <c r="D1235" i="1" s="1"/>
  <c r="E5" i="7"/>
  <c r="D196" i="4"/>
  <c r="F79" i="5"/>
  <c r="F149" i="5"/>
  <c r="E176" i="5"/>
  <c r="F180" i="5"/>
  <c r="F190" i="5"/>
  <c r="D206" i="5"/>
  <c r="D245" i="5"/>
  <c r="F5" i="6"/>
  <c r="E35" i="6"/>
  <c r="E289" i="9"/>
  <c r="B289" i="9" s="1"/>
  <c r="D42" i="8"/>
  <c r="B106"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6" i="9"/>
  <c r="E186" i="9" s="1"/>
  <c r="B186" i="9" s="1"/>
  <c r="G166" i="9"/>
  <c r="H165" i="9"/>
  <c r="M213" i="9"/>
  <c r="G187" i="9"/>
  <c r="E187" i="9" s="1"/>
  <c r="B187" i="9" s="1"/>
  <c r="G165" i="9"/>
  <c r="G164" i="9"/>
  <c r="E164" i="9" s="1"/>
  <c r="B164" i="9" s="1"/>
  <c r="G163" i="9"/>
  <c r="E163" i="9" s="1"/>
  <c r="B163" i="9" s="1"/>
  <c r="G162" i="9"/>
  <c r="E162" i="9" s="1"/>
  <c r="B162" i="9" s="1"/>
  <c r="G161" i="9"/>
  <c r="E161" i="9" s="1"/>
  <c r="B161"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60" i="9"/>
  <c r="B268" i="9"/>
  <c r="E291" i="9"/>
  <c r="B291" i="9" s="1"/>
  <c r="F221" i="9"/>
  <c r="B221" i="9" s="1"/>
  <c r="B226" i="9"/>
  <c r="F229" i="9"/>
  <c r="B229" i="9" s="1"/>
  <c r="F237" i="9"/>
  <c r="B237" i="9" s="1"/>
  <c r="B242" i="9"/>
  <c r="F245" i="9"/>
  <c r="B245" i="9" s="1"/>
  <c r="B250" i="9"/>
  <c r="F253" i="9"/>
  <c r="B253" i="9" s="1"/>
  <c r="F261" i="9"/>
  <c r="B261" i="9" s="1"/>
  <c r="F269" i="9"/>
  <c r="B269" i="9" s="1"/>
  <c r="E273" i="9"/>
  <c r="B273" i="9" s="1"/>
  <c r="B297" i="9"/>
  <c r="E299" i="9"/>
  <c r="B299" i="9" s="1"/>
  <c r="B255" i="9"/>
  <c r="B256" i="9"/>
  <c r="B263" i="9"/>
  <c r="B264" i="9"/>
  <c r="B271" i="9"/>
  <c r="E287" i="9"/>
  <c r="B287" i="9" s="1"/>
  <c r="B214" i="9"/>
  <c r="F217" i="9"/>
  <c r="B217" i="9" s="1"/>
  <c r="B222" i="9"/>
  <c r="F225" i="9"/>
  <c r="B225" i="9" s="1"/>
  <c r="B230" i="9"/>
  <c r="F233" i="9"/>
  <c r="B233" i="9" s="1"/>
  <c r="B238" i="9"/>
  <c r="F241" i="9"/>
  <c r="B241" i="9" s="1"/>
  <c r="F644" i="4" l="1"/>
  <c r="C638" i="1"/>
  <c r="H638" i="1" s="1"/>
  <c r="G1007" i="1"/>
  <c r="H1007" i="1"/>
  <c r="G1013" i="1"/>
  <c r="H997" i="1"/>
  <c r="E7" i="5"/>
  <c r="E6" i="5" s="1"/>
  <c r="D984" i="1" s="1"/>
  <c r="H29" i="3"/>
  <c r="C1436" i="1"/>
  <c r="G1483" i="1"/>
  <c r="H1524" i="1"/>
  <c r="G1524" i="1"/>
  <c r="D43" i="8"/>
  <c r="H1501" i="1"/>
  <c r="H19" i="9"/>
  <c r="E19" i="9" s="1"/>
  <c r="B19" i="9" s="1"/>
  <c r="G1056" i="1"/>
  <c r="H1056" i="1"/>
  <c r="G1154" i="1"/>
  <c r="E237" i="5"/>
  <c r="I23" i="3" s="1"/>
  <c r="F238" i="5"/>
  <c r="D1215" i="1"/>
  <c r="I21" i="3"/>
  <c r="G1412" i="1"/>
  <c r="H1412" i="1"/>
  <c r="I27" i="3"/>
  <c r="D1408" i="1"/>
  <c r="F114" i="6"/>
  <c r="E350" i="4"/>
  <c r="H364" i="1"/>
  <c r="G364" i="1"/>
  <c r="G206" i="1"/>
  <c r="H206" i="1"/>
  <c r="H21" i="9"/>
  <c r="G21" i="9"/>
  <c r="F152" i="4"/>
  <c r="G148" i="1"/>
  <c r="H120" i="1"/>
  <c r="G120" i="1"/>
  <c r="B192" i="9"/>
  <c r="F213" i="9"/>
  <c r="B213" i="9" s="1"/>
  <c r="G310" i="9"/>
  <c r="F206" i="5"/>
  <c r="C1183" i="1"/>
  <c r="H310" i="9"/>
  <c r="D1183" i="1"/>
  <c r="H20" i="3"/>
  <c r="C985" i="1"/>
  <c r="C453" i="1"/>
  <c r="F459" i="4"/>
  <c r="F625" i="4"/>
  <c r="C619" i="1"/>
  <c r="F311" i="4"/>
  <c r="C306" i="1"/>
  <c r="F224" i="4"/>
  <c r="C220" i="1"/>
  <c r="F421" i="4"/>
  <c r="D420" i="4"/>
  <c r="C415" i="1"/>
  <c r="F106" i="4"/>
  <c r="C102" i="1"/>
  <c r="E6" i="4"/>
  <c r="I25" i="3"/>
  <c r="D1329" i="1"/>
  <c r="C259" i="1"/>
  <c r="F263" i="4"/>
  <c r="F484" i="4"/>
  <c r="C478" i="1"/>
  <c r="F50" i="4"/>
  <c r="C46" i="1"/>
  <c r="F12" i="5"/>
  <c r="C990" i="1"/>
  <c r="F129" i="6"/>
  <c r="C1423" i="1"/>
  <c r="F351" i="4"/>
  <c r="C346" i="1"/>
  <c r="D350" i="4"/>
  <c r="E165" i="9"/>
  <c r="B165" i="9" s="1"/>
  <c r="E166" i="9"/>
  <c r="B166" i="9" s="1"/>
  <c r="F196" i="4"/>
  <c r="C192" i="1"/>
  <c r="D1436" i="1"/>
  <c r="I29" i="3"/>
  <c r="D176" i="5"/>
  <c r="C587" i="1"/>
  <c r="F593" i="4"/>
  <c r="F215" i="4"/>
  <c r="C211" i="1"/>
  <c r="G315" i="9"/>
  <c r="E315" i="9" s="1"/>
  <c r="F580" i="4"/>
  <c r="C574" i="1"/>
  <c r="F643" i="4"/>
  <c r="C637" i="1"/>
  <c r="F89" i="6"/>
  <c r="C1383" i="1"/>
  <c r="F82" i="4"/>
  <c r="C78" i="1"/>
  <c r="F363" i="4"/>
  <c r="C358" i="1"/>
  <c r="F252" i="4"/>
  <c r="C248" i="1"/>
  <c r="K1450" i="9"/>
  <c r="G313" i="9"/>
  <c r="E313" i="9" s="1"/>
  <c r="B313" i="9" s="1"/>
  <c r="I34" i="3"/>
  <c r="C1517" i="1"/>
  <c r="F245" i="5"/>
  <c r="D237" i="5"/>
  <c r="C1222" i="1"/>
  <c r="D1153" i="1"/>
  <c r="I22" i="3"/>
  <c r="H1235" i="1"/>
  <c r="G1235" i="1"/>
  <c r="D68" i="5"/>
  <c r="D6" i="5" s="1"/>
  <c r="F69" i="5"/>
  <c r="C1047" i="1"/>
  <c r="D528" i="4"/>
  <c r="F529" i="4"/>
  <c r="C523" i="1"/>
  <c r="F133" i="4"/>
  <c r="C129" i="1"/>
  <c r="H28" i="3"/>
  <c r="C1435" i="1"/>
  <c r="E141" i="6"/>
  <c r="F299" i="4"/>
  <c r="D298" i="4"/>
  <c r="C294" i="1"/>
  <c r="F515" i="4"/>
  <c r="C509" i="1"/>
  <c r="E151" i="4"/>
  <c r="F7" i="4"/>
  <c r="D6" i="4"/>
  <c r="C3" i="1"/>
  <c r="F163" i="4"/>
  <c r="C159" i="1"/>
  <c r="D151" i="4"/>
  <c r="F472" i="4"/>
  <c r="C466" i="1"/>
  <c r="G638" i="1" l="1"/>
  <c r="D1214" i="1"/>
  <c r="F7" i="5"/>
  <c r="I20" i="3"/>
  <c r="D985" i="1"/>
  <c r="G985" i="1" s="1"/>
  <c r="C1518" i="1"/>
  <c r="I35" i="3"/>
  <c r="G312" i="9"/>
  <c r="E312" i="9" s="1"/>
  <c r="B312" i="9" s="1"/>
  <c r="E175" i="5"/>
  <c r="H278" i="9" s="1"/>
  <c r="G1215" i="1"/>
  <c r="H1215" i="1"/>
  <c r="G1408" i="1"/>
  <c r="H1408" i="1"/>
  <c r="E21" i="9"/>
  <c r="D345" i="1"/>
  <c r="E407" i="4"/>
  <c r="D402" i="1" s="1"/>
  <c r="E408" i="4"/>
  <c r="D403" i="1" s="1"/>
  <c r="F6" i="5"/>
  <c r="C984" i="1"/>
  <c r="D1435" i="1"/>
  <c r="H1435" i="1" s="1"/>
  <c r="I28" i="3"/>
  <c r="G1517" i="1"/>
  <c r="H1517" i="1"/>
  <c r="G159" i="1"/>
  <c r="H159" i="1"/>
  <c r="G294" i="1"/>
  <c r="H294" i="1"/>
  <c r="H1222" i="1"/>
  <c r="G1222" i="1"/>
  <c r="G248" i="1"/>
  <c r="H248" i="1"/>
  <c r="H78" i="1"/>
  <c r="G78" i="1"/>
  <c r="H637" i="1"/>
  <c r="G637" i="1"/>
  <c r="H587" i="1"/>
  <c r="G587" i="1"/>
  <c r="G192" i="1"/>
  <c r="H192" i="1"/>
  <c r="D408" i="4"/>
  <c r="F350" i="4"/>
  <c r="C345" i="1"/>
  <c r="H466" i="1"/>
  <c r="G466" i="1"/>
  <c r="E289" i="4"/>
  <c r="E290" i="4" s="1"/>
  <c r="D286" i="1" s="1"/>
  <c r="D147" i="1"/>
  <c r="I17" i="3"/>
  <c r="D407" i="4"/>
  <c r="F298" i="4"/>
  <c r="C293" i="1"/>
  <c r="G1435" i="1"/>
  <c r="H523" i="1"/>
  <c r="G523" i="1"/>
  <c r="F237" i="5"/>
  <c r="H23" i="3"/>
  <c r="C1214" i="1"/>
  <c r="G211" i="1"/>
  <c r="H211" i="1"/>
  <c r="D175" i="5"/>
  <c r="H22" i="3"/>
  <c r="C1153" i="1"/>
  <c r="F176" i="5"/>
  <c r="G346" i="1"/>
  <c r="H346" i="1"/>
  <c r="H990" i="1"/>
  <c r="G990" i="1"/>
  <c r="H478" i="1"/>
  <c r="G478" i="1"/>
  <c r="H1329" i="1"/>
  <c r="G1329" i="1"/>
  <c r="H9" i="3"/>
  <c r="H102" i="1"/>
  <c r="G102" i="1"/>
  <c r="H453" i="1"/>
  <c r="G453" i="1"/>
  <c r="H1183" i="1"/>
  <c r="G1183" i="1"/>
  <c r="F6" i="4"/>
  <c r="D412" i="4"/>
  <c r="H16" i="3"/>
  <c r="C2" i="1"/>
  <c r="G129" i="1"/>
  <c r="H129" i="1"/>
  <c r="D1152" i="1"/>
  <c r="F141" i="6"/>
  <c r="B315" i="9"/>
  <c r="E314" i="9"/>
  <c r="I10" i="3" s="1"/>
  <c r="H3" i="1"/>
  <c r="G3" i="1"/>
  <c r="H509" i="1"/>
  <c r="G509" i="1"/>
  <c r="F68" i="5"/>
  <c r="H21" i="3"/>
  <c r="C1046" i="1"/>
  <c r="G358" i="1"/>
  <c r="H358" i="1"/>
  <c r="H1383" i="1"/>
  <c r="G1383" i="1"/>
  <c r="H574" i="1"/>
  <c r="G574" i="1"/>
  <c r="G220" i="1"/>
  <c r="H220" i="1"/>
  <c r="H619" i="1"/>
  <c r="G619" i="1"/>
  <c r="H1436" i="1"/>
  <c r="G1436" i="1"/>
  <c r="H1423" i="1"/>
  <c r="G1423" i="1"/>
  <c r="H46" i="1"/>
  <c r="G46" i="1"/>
  <c r="H415" i="1"/>
  <c r="G415" i="1"/>
  <c r="H985" i="1"/>
  <c r="E310" i="9"/>
  <c r="B310" i="9" s="1"/>
  <c r="D289" i="4"/>
  <c r="F151" i="4"/>
  <c r="H17" i="3"/>
  <c r="C147" i="1"/>
  <c r="D636" i="4"/>
  <c r="F528" i="4"/>
  <c r="C522" i="1"/>
  <c r="H1047" i="1"/>
  <c r="G1047" i="1"/>
  <c r="G259" i="1"/>
  <c r="H259" i="1"/>
  <c r="E412" i="4"/>
  <c r="D2" i="1"/>
  <c r="I16" i="3"/>
  <c r="F420" i="4"/>
  <c r="D635" i="4"/>
  <c r="C414" i="1"/>
  <c r="G306" i="1"/>
  <c r="H306" i="1"/>
  <c r="B21" i="9"/>
  <c r="G317" i="9"/>
  <c r="E317" i="9" s="1"/>
  <c r="E311" i="9" l="1"/>
  <c r="H1518" i="1"/>
  <c r="G1518" i="1"/>
  <c r="H11" i="3"/>
  <c r="N3" i="9" s="1"/>
  <c r="H414" i="1"/>
  <c r="G414" i="1"/>
  <c r="H1046" i="1"/>
  <c r="G1046" i="1"/>
  <c r="D639" i="4"/>
  <c r="F412" i="4"/>
  <c r="C407" i="1"/>
  <c r="H1153" i="1"/>
  <c r="G1153" i="1"/>
  <c r="G293" i="1"/>
  <c r="H293" i="1"/>
  <c r="G345" i="1"/>
  <c r="H345" i="1"/>
  <c r="H984" i="1"/>
  <c r="G984" i="1"/>
  <c r="E316" i="9"/>
  <c r="I9" i="3" s="1"/>
  <c r="B317" i="9"/>
  <c r="H522" i="1"/>
  <c r="G522" i="1"/>
  <c r="C629" i="1"/>
  <c r="F635" i="4"/>
  <c r="E639" i="4"/>
  <c r="D407" i="1"/>
  <c r="F636" i="4"/>
  <c r="C630" i="1"/>
  <c r="D413" i="4"/>
  <c r="D414" i="4" s="1"/>
  <c r="C285" i="1"/>
  <c r="D291" i="4"/>
  <c r="F289" i="4"/>
  <c r="D290" i="4"/>
  <c r="H1214" i="1"/>
  <c r="G1214" i="1"/>
  <c r="E291" i="4"/>
  <c r="D287" i="1" s="1"/>
  <c r="D285" i="1"/>
  <c r="E413" i="4"/>
  <c r="H2" i="1"/>
  <c r="G2" i="1"/>
  <c r="K3" i="9"/>
  <c r="F175" i="5"/>
  <c r="C1152" i="1"/>
  <c r="H8" i="3" s="1"/>
  <c r="F407" i="4"/>
  <c r="C402" i="1"/>
  <c r="F408" i="4"/>
  <c r="C403" i="1"/>
  <c r="G278" i="9"/>
  <c r="E278" i="9" s="1"/>
  <c r="H147" i="1"/>
  <c r="G147" i="1"/>
  <c r="G284" i="9"/>
  <c r="E284" i="9" s="1"/>
  <c r="B284" i="9" s="1"/>
  <c r="I11" i="3" l="1"/>
  <c r="C409" i="1"/>
  <c r="F414" i="4"/>
  <c r="M3" i="9"/>
  <c r="F291" i="4"/>
  <c r="C287" i="1"/>
  <c r="H630" i="1"/>
  <c r="G630" i="1"/>
  <c r="D633" i="1"/>
  <c r="G407" i="1"/>
  <c r="H407" i="1"/>
  <c r="G402" i="1"/>
  <c r="H402" i="1"/>
  <c r="B278" i="9"/>
  <c r="E277" i="9"/>
  <c r="I8" i="3" s="1"/>
  <c r="E640" i="4"/>
  <c r="E415" i="4"/>
  <c r="D410" i="1" s="1"/>
  <c r="D408" i="1"/>
  <c r="G285" i="1"/>
  <c r="H285" i="1"/>
  <c r="H629" i="1"/>
  <c r="G629" i="1"/>
  <c r="G403" i="1"/>
  <c r="H403" i="1"/>
  <c r="H1152" i="1"/>
  <c r="G1152" i="1"/>
  <c r="F290" i="4"/>
  <c r="C286" i="1"/>
  <c r="D640" i="4"/>
  <c r="D415" i="4"/>
  <c r="F413" i="4"/>
  <c r="C408" i="1"/>
  <c r="E414" i="4"/>
  <c r="D409" i="1" s="1"/>
  <c r="C633" i="1"/>
  <c r="D641" i="4"/>
  <c r="F639" i="4"/>
  <c r="F641" i="4" l="1"/>
  <c r="C635" i="1"/>
  <c r="D634" i="1"/>
  <c r="E642" i="4"/>
  <c r="H633" i="1"/>
  <c r="G633" i="1"/>
  <c r="F415" i="4"/>
  <c r="C410" i="1"/>
  <c r="H408" i="1"/>
  <c r="G408" i="1"/>
  <c r="G286" i="1"/>
  <c r="H286" i="1"/>
  <c r="D642" i="4"/>
  <c r="F640" i="4"/>
  <c r="C634" i="1"/>
  <c r="G287" i="1"/>
  <c r="H287" i="1"/>
  <c r="E641" i="4"/>
  <c r="H409" i="1"/>
  <c r="G409" i="1"/>
  <c r="E645" i="4" l="1"/>
  <c r="G276" i="9" s="1"/>
  <c r="E276" i="9" s="1"/>
  <c r="B276" i="9" s="1"/>
  <c r="D635" i="1"/>
  <c r="G635" i="1" s="1"/>
  <c r="D646" i="4"/>
  <c r="F642" i="4"/>
  <c r="C636" i="1"/>
  <c r="D645" i="4"/>
  <c r="H634" i="1"/>
  <c r="G634" i="1"/>
  <c r="H410" i="1"/>
  <c r="G410" i="1"/>
  <c r="D636" i="1"/>
  <c r="E646" i="4"/>
  <c r="H635" i="1" l="1"/>
  <c r="F646" i="4"/>
  <c r="H19" i="3"/>
  <c r="C640" i="1"/>
  <c r="D640" i="1"/>
  <c r="I19" i="3"/>
  <c r="F645" i="4"/>
  <c r="H18" i="3"/>
  <c r="C639" i="1"/>
  <c r="H636" i="1"/>
  <c r="G636" i="1"/>
  <c r="D639" i="1"/>
  <c r="H7" i="3" s="1"/>
  <c r="I18" i="3"/>
  <c r="H639" i="1" l="1"/>
  <c r="G639" i="1"/>
  <c r="H640" i="1"/>
  <c r="G640" i="1"/>
  <c r="J3" i="9"/>
  <c r="M272" i="9" l="1"/>
  <c r="L272" i="9"/>
  <c r="H274" i="9"/>
  <c r="G274" i="9"/>
  <c r="H18" i="9"/>
  <c r="G18" i="9"/>
  <c r="K9" i="9"/>
  <c r="L15" i="9"/>
  <c r="J7" i="9"/>
  <c r="I12" i="9"/>
  <c r="J8" i="9"/>
  <c r="G15" i="9"/>
  <c r="K5" i="9"/>
  <c r="J10" i="9"/>
  <c r="M16" i="9"/>
  <c r="I8" i="9"/>
  <c r="M15" i="9"/>
  <c r="I9" i="9"/>
  <c r="H16" i="9"/>
  <c r="J9" i="9"/>
  <c r="H15" i="9"/>
  <c r="I13" i="9"/>
  <c r="J6" i="9"/>
  <c r="I11" i="9"/>
  <c r="H17" i="9"/>
  <c r="K10" i="9"/>
  <c r="G16" i="9"/>
  <c r="I5" i="9"/>
  <c r="K11" i="9"/>
  <c r="J17" i="9"/>
  <c r="J5" i="9"/>
  <c r="L16" i="9"/>
  <c r="G17" i="9"/>
  <c r="I7" i="9"/>
  <c r="K13" i="9"/>
  <c r="K6" i="9"/>
  <c r="J11" i="9"/>
  <c r="I17" i="9"/>
  <c r="K7" i="9"/>
  <c r="J12" i="9"/>
  <c r="I6" i="9"/>
  <c r="K12" i="9"/>
  <c r="K8" i="9"/>
  <c r="J13" i="9"/>
  <c r="E16" i="9" l="1"/>
  <c r="F16" i="9"/>
  <c r="E5" i="9"/>
  <c r="B5" i="9" s="1"/>
  <c r="E8" i="9"/>
  <c r="B8" i="9" s="1"/>
  <c r="E274" i="9"/>
  <c r="E20" i="9" s="1"/>
  <c r="I7" i="3" s="1"/>
  <c r="E18" i="9"/>
  <c r="B18" i="9" s="1"/>
  <c r="F272" i="9"/>
  <c r="B272" i="9" s="1"/>
  <c r="E11" i="9"/>
  <c r="B11" i="9" s="1"/>
  <c r="E15" i="9"/>
  <c r="F15" i="9"/>
  <c r="E7" i="9"/>
  <c r="B7" i="9" s="1"/>
  <c r="E13" i="9"/>
  <c r="B13" i="9" s="1"/>
  <c r="E9" i="9"/>
  <c r="B9" i="9" s="1"/>
  <c r="E10" i="9"/>
  <c r="B10" i="9" s="1"/>
  <c r="E12" i="9"/>
  <c r="B12" i="9" s="1"/>
  <c r="F20" i="9"/>
  <c r="E6" i="9"/>
  <c r="B6" i="9" s="1"/>
  <c r="E17" i="9"/>
  <c r="B17" i="9" s="1"/>
  <c r="B16" i="9" l="1"/>
  <c r="B274" i="9"/>
  <c r="B15" i="9"/>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<sst xmlns="http://schemas.openxmlformats.org/spreadsheetml/2006/main" count="4369" uniqueCount="3421">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</sst>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1564895.3</v>
      </c>
      <c r="D2" s="6">
        <f>'PR-RAS'!E6</f>
        <v>1762807.9099999997</v>
      </c>
      <c r="E2" s="6">
        <v>0</v>
      </c>
      <c r="F2" s="6">
        <v>0</v>
      </c>
      <c r="G2" s="7">
        <f t="shared" ref="G2:G264" si="0">(B2/1000)*(C2*1+D2*2)</f>
        <v>5090.5111199999992</v>
      </c>
      <c r="H2" s="7">
        <f t="shared" ref="H2:H264" si="1">ABS(C2-ROUND(C2,0))+ABS(D2-ROUND(D2,0))</f>
        <v>0.3900000003632158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1423221.21</v>
      </c>
      <c r="D46" s="1">
        <f>'PR-RAS'!E50</f>
        <v>1624704.47</v>
      </c>
      <c r="E46" s="1">
        <v>0</v>
      </c>
      <c r="F46" s="1">
        <v>0</v>
      </c>
      <c r="G46" s="2">
        <f t="shared" si="0"/>
        <v>210268.35675000001</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1399253.74</v>
      </c>
      <c r="D64" s="1">
        <f>'PR-RAS'!E68</f>
        <v>1575780.66</v>
      </c>
      <c r="E64" s="1">
        <v>0</v>
      </c>
      <c r="F64" s="1">
        <v>0</v>
      </c>
      <c r="G64" s="2">
        <f t="shared" si="0"/>
        <v>286701.34878</v>
      </c>
      <c r="H64" s="2">
        <f t="shared" si="1"/>
        <v>0.60000000009313226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1387647.24</v>
      </c>
      <c r="D65" s="1">
        <f>'PR-RAS'!E69</f>
        <v>1541479.96</v>
      </c>
      <c r="E65" s="1">
        <v>0</v>
      </c>
      <c r="F65" s="1">
        <v>0</v>
      </c>
      <c r="G65" s="2">
        <f t="shared" si="0"/>
        <v>286118.85824000003</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11606.5</v>
      </c>
      <c r="D66" s="1">
        <f>'PR-RAS'!E70</f>
        <v>34300.699999999997</v>
      </c>
      <c r="E66" s="1">
        <v>0</v>
      </c>
      <c r="F66" s="1">
        <v>0</v>
      </c>
      <c r="G66" s="2">
        <f t="shared" si="0"/>
        <v>5213.5135</v>
      </c>
      <c r="H66" s="2">
        <f t="shared" si="1"/>
        <v>0.80000000000291038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13489.26</v>
      </c>
      <c r="D70" s="1">
        <f>'PR-RAS'!E74</f>
        <v>43261.8</v>
      </c>
      <c r="E70" s="1">
        <v>0</v>
      </c>
      <c r="F70" s="1">
        <v>0</v>
      </c>
      <c r="G70" s="2">
        <f t="shared" si="0"/>
        <v>6900.8873400000002</v>
      </c>
      <c r="H70" s="2">
        <f t="shared" si="1"/>
        <v>0.4599999999973079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13489.26</v>
      </c>
      <c r="D71" s="1">
        <f>'PR-RAS'!E75</f>
        <v>43261.8</v>
      </c>
      <c r="E71" s="1">
        <v>0</v>
      </c>
      <c r="F71" s="1">
        <v>0</v>
      </c>
      <c r="G71" s="2">
        <f t="shared" si="0"/>
        <v>7000.900200000001</v>
      </c>
      <c r="H71" s="2">
        <f t="shared" si="1"/>
        <v>0.4599999999973079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10478.210000000001</v>
      </c>
      <c r="D73" s="1">
        <f>'PR-RAS'!E77</f>
        <v>5662.01</v>
      </c>
      <c r="E73" s="1">
        <v>0</v>
      </c>
      <c r="F73" s="1">
        <v>0</v>
      </c>
      <c r="G73" s="2">
        <f t="shared" si="0"/>
        <v>1569.7605600000002</v>
      </c>
      <c r="H73" s="2">
        <f t="shared" si="1"/>
        <v>0.22000000000116415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1397.53</v>
      </c>
      <c r="D74" s="1">
        <f>'PR-RAS'!E78</f>
        <v>849.3</v>
      </c>
      <c r="E74" s="1">
        <v>0</v>
      </c>
      <c r="F74" s="1">
        <v>0</v>
      </c>
      <c r="G74" s="2">
        <f t="shared" si="0"/>
        <v>226.01748999999998</v>
      </c>
      <c r="H74" s="2">
        <f t="shared" si="1"/>
        <v>0.76999999999998181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9080.68</v>
      </c>
      <c r="D76" s="1">
        <f>'PR-RAS'!E80</f>
        <v>4812.71</v>
      </c>
      <c r="E76" s="1">
        <v>0</v>
      </c>
      <c r="F76" s="1">
        <v>0</v>
      </c>
      <c r="G76" s="2">
        <f t="shared" si="0"/>
        <v>1402.9574999999998</v>
      </c>
      <c r="H76" s="2">
        <f t="shared" si="1"/>
        <v>0.60999999999967258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0.14000000000000001</v>
      </c>
      <c r="E78" s="1">
        <v>0</v>
      </c>
      <c r="F78" s="1">
        <v>0</v>
      </c>
      <c r="G78" s="2">
        <f t="shared" si="0"/>
        <v>2.7720000000000002E-2</v>
      </c>
      <c r="H78" s="2">
        <f t="shared" si="1"/>
        <v>0.22000000000000003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0.14000000000000001</v>
      </c>
      <c r="E79" s="1">
        <v>0</v>
      </c>
      <c r="F79" s="1">
        <v>0</v>
      </c>
      <c r="G79" s="2">
        <f t="shared" si="0"/>
        <v>2.8080000000000004E-2</v>
      </c>
      <c r="H79" s="2">
        <f t="shared" si="1"/>
        <v>0.22000000000000003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0.14000000000000001</v>
      </c>
      <c r="E81" s="1">
        <v>0</v>
      </c>
      <c r="F81" s="1">
        <v>0</v>
      </c>
      <c r="G81" s="2">
        <f t="shared" si="0"/>
        <v>2.8800000000000003E-2</v>
      </c>
      <c r="H81" s="2">
        <f t="shared" si="1"/>
        <v>0.22000000000000003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2304.0700000000002</v>
      </c>
      <c r="D102" s="1">
        <f>'PR-RAS'!E106</f>
        <v>599.20000000000005</v>
      </c>
      <c r="E102" s="1">
        <v>0</v>
      </c>
      <c r="F102" s="1">
        <v>0</v>
      </c>
      <c r="G102" s="2">
        <f t="shared" si="0"/>
        <v>353.74947000000003</v>
      </c>
      <c r="H102" s="2">
        <f t="shared" si="1"/>
        <v>0.27000000000020918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2304.0700000000002</v>
      </c>
      <c r="D108" s="1">
        <f>'PR-RAS'!E112</f>
        <v>599.20000000000005</v>
      </c>
      <c r="E108" s="1">
        <v>0</v>
      </c>
      <c r="F108" s="1">
        <v>0</v>
      </c>
      <c r="G108" s="2">
        <f t="shared" si="0"/>
        <v>374.76429000000002</v>
      </c>
      <c r="H108" s="2">
        <f t="shared" si="1"/>
        <v>0.27000000000020918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2304.0700000000002</v>
      </c>
      <c r="D113" s="1">
        <f>'PR-RAS'!E117</f>
        <v>599.20000000000005</v>
      </c>
      <c r="E113" s="1">
        <v>0</v>
      </c>
      <c r="F113" s="1">
        <v>0</v>
      </c>
      <c r="G113" s="2">
        <f t="shared" si="0"/>
        <v>392.27664000000004</v>
      </c>
      <c r="H113" s="2">
        <f t="shared" si="1"/>
        <v>0.27000000000020918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3982.42</v>
      </c>
      <c r="D120" s="1">
        <f>'PR-RAS'!E124</f>
        <v>7841.38</v>
      </c>
      <c r="E120" s="1">
        <v>0</v>
      </c>
      <c r="F120" s="1">
        <v>0</v>
      </c>
      <c r="G120" s="2">
        <f t="shared" si="0"/>
        <v>2340.1564199999998</v>
      </c>
      <c r="H120" s="2">
        <f t="shared" si="1"/>
        <v>0.8000000000001819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889.24</v>
      </c>
      <c r="D121" s="1">
        <f>'PR-RAS'!E125</f>
        <v>350</v>
      </c>
      <c r="E121" s="1">
        <v>0</v>
      </c>
      <c r="F121" s="1">
        <v>0</v>
      </c>
      <c r="G121" s="2">
        <f t="shared" si="0"/>
        <v>190.7088</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889.24</v>
      </c>
      <c r="D122" s="1">
        <f>'PR-RAS'!E126</f>
        <v>350</v>
      </c>
      <c r="E122" s="1">
        <v>0</v>
      </c>
      <c r="F122" s="1">
        <v>0</v>
      </c>
      <c r="G122" s="2">
        <f t="shared" si="0"/>
        <v>192.29803999999999</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3093.18</v>
      </c>
      <c r="D124" s="1">
        <f>'PR-RAS'!E128</f>
        <v>7491.38</v>
      </c>
      <c r="E124" s="1">
        <v>0</v>
      </c>
      <c r="F124" s="1">
        <v>0</v>
      </c>
      <c r="G124" s="2">
        <f t="shared" si="0"/>
        <v>2223.3406199999999</v>
      </c>
      <c r="H124" s="2">
        <f t="shared" si="1"/>
        <v>0.55999999999994543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3093.18</v>
      </c>
      <c r="D125" s="1">
        <f>'PR-RAS'!E129</f>
        <v>7491.38</v>
      </c>
      <c r="E125" s="1">
        <v>0</v>
      </c>
      <c r="F125" s="1">
        <v>0</v>
      </c>
      <c r="G125" s="2">
        <f t="shared" si="0"/>
        <v>2241.4165599999997</v>
      </c>
      <c r="H125" s="2">
        <f t="shared" si="1"/>
        <v>0.55999999999994543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135387.51999999999</v>
      </c>
      <c r="D129" s="1">
        <f>'PR-RAS'!E133</f>
        <v>129662.72</v>
      </c>
      <c r="E129" s="1">
        <v>0</v>
      </c>
      <c r="F129" s="1">
        <v>0</v>
      </c>
      <c r="G129" s="2">
        <f t="shared" si="0"/>
        <v>50523.258879999994</v>
      </c>
      <c r="H129" s="2">
        <f t="shared" si="1"/>
        <v>0.76000000000931323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135387.51999999999</v>
      </c>
      <c r="D130" s="1">
        <f>'PR-RAS'!E134</f>
        <v>129662.72</v>
      </c>
      <c r="E130" s="1">
        <v>0</v>
      </c>
      <c r="F130" s="1">
        <v>0</v>
      </c>
      <c r="G130" s="2">
        <f t="shared" si="0"/>
        <v>50917.971839999998</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131938.04999999999</v>
      </c>
      <c r="D131" s="1">
        <f>'PR-RAS'!E135</f>
        <v>129662.72</v>
      </c>
      <c r="E131" s="1">
        <v>0</v>
      </c>
      <c r="F131" s="1">
        <v>0</v>
      </c>
      <c r="G131" s="2">
        <f t="shared" si="0"/>
        <v>50864.253700000001</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3449.47</v>
      </c>
      <c r="D132" s="1">
        <f>'PR-RAS'!E136</f>
        <v>0</v>
      </c>
      <c r="E132" s="1">
        <v>0</v>
      </c>
      <c r="F132" s="1">
        <v>0</v>
      </c>
      <c r="G132" s="2">
        <f t="shared" si="0"/>
        <v>451.88056999999998</v>
      </c>
      <c r="H132" s="2">
        <f t="shared" si="1"/>
        <v>0.46999999999979991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1560003.82</v>
      </c>
      <c r="D147" s="1">
        <f>'PR-RAS'!E151</f>
        <v>1748935.57</v>
      </c>
      <c r="E147" s="1">
        <v>0</v>
      </c>
      <c r="F147" s="1">
        <v>0</v>
      </c>
      <c r="G147" s="2">
        <f t="shared" si="0"/>
        <v>738449.74416</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1365326.51</v>
      </c>
      <c r="D148" s="1">
        <f>'PR-RAS'!E152</f>
        <v>1528951.6800000002</v>
      </c>
      <c r="E148" s="1">
        <v>0</v>
      </c>
      <c r="F148" s="1">
        <v>0</v>
      </c>
      <c r="G148" s="2">
        <f t="shared" si="0"/>
        <v>650214.79088999995</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1133208.73</v>
      </c>
      <c r="D149" s="1">
        <f>'PR-RAS'!E153</f>
        <v>1258816.19</v>
      </c>
      <c r="E149" s="1">
        <v>0</v>
      </c>
      <c r="F149" s="1">
        <v>0</v>
      </c>
      <c r="G149" s="2">
        <f t="shared" si="0"/>
        <v>540324.48427999998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1073642.68</v>
      </c>
      <c r="D150" s="1">
        <f>'PR-RAS'!E154</f>
        <v>1226058.92</v>
      </c>
      <c r="E150" s="1">
        <v>0</v>
      </c>
      <c r="F150" s="1">
        <v>0</v>
      </c>
      <c r="G150" s="2">
        <f t="shared" si="0"/>
        <v>525338.31747999997</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19971.060000000001</v>
      </c>
      <c r="D152" s="1">
        <f>'PR-RAS'!E156</f>
        <v>25332.78</v>
      </c>
      <c r="E152" s="1">
        <v>0</v>
      </c>
      <c r="F152" s="1">
        <v>0</v>
      </c>
      <c r="G152" s="2">
        <f t="shared" si="0"/>
        <v>10666.12962</v>
      </c>
      <c r="H152" s="2">
        <f t="shared" si="1"/>
        <v>0.28000000000247383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39594.99</v>
      </c>
      <c r="D153" s="1">
        <f>'PR-RAS'!E157</f>
        <v>7424.49</v>
      </c>
      <c r="E153" s="1">
        <v>0</v>
      </c>
      <c r="F153" s="1">
        <v>0</v>
      </c>
      <c r="G153" s="2">
        <f t="shared" si="0"/>
        <v>8275.48344</v>
      </c>
      <c r="H153" s="2">
        <f t="shared" si="1"/>
        <v>0.50000000000181899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44952.800000000003</v>
      </c>
      <c r="D154" s="1">
        <f>'PR-RAS'!E158</f>
        <v>62132.61</v>
      </c>
      <c r="E154" s="1">
        <v>0</v>
      </c>
      <c r="F154" s="1">
        <v>0</v>
      </c>
      <c r="G154" s="2">
        <f t="shared" si="0"/>
        <v>25890.357060000002</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187164.97999999998</v>
      </c>
      <c r="D155" s="1">
        <f>'PR-RAS'!E159</f>
        <v>208002.88</v>
      </c>
      <c r="E155" s="1">
        <v>0</v>
      </c>
      <c r="F155" s="1">
        <v>0</v>
      </c>
      <c r="G155" s="2">
        <f t="shared" si="0"/>
        <v>92888.293959999995</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187108.55</v>
      </c>
      <c r="D157" s="1">
        <f>'PR-RAS'!E161</f>
        <v>207579.9</v>
      </c>
      <c r="E157" s="1">
        <v>0</v>
      </c>
      <c r="F157" s="1">
        <v>0</v>
      </c>
      <c r="G157" s="2">
        <f t="shared" si="0"/>
        <v>93953.862599999993</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56.43</v>
      </c>
      <c r="D158" s="1">
        <f>'PR-RAS'!E162</f>
        <v>422.98</v>
      </c>
      <c r="E158" s="1">
        <v>0</v>
      </c>
      <c r="F158" s="1">
        <v>0</v>
      </c>
      <c r="G158" s="2">
        <f t="shared" si="0"/>
        <v>141.67523</v>
      </c>
      <c r="H158" s="2">
        <f t="shared" si="1"/>
        <v>0.44999999999998153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191488.34</v>
      </c>
      <c r="D159" s="1">
        <f>'PR-RAS'!E163</f>
        <v>215287.38999999998</v>
      </c>
      <c r="E159" s="1">
        <v>0</v>
      </c>
      <c r="F159" s="1">
        <v>0</v>
      </c>
      <c r="G159" s="2">
        <f t="shared" si="0"/>
        <v>98285.972959999999</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85994.69</v>
      </c>
      <c r="D160" s="1">
        <f>'PR-RAS'!E164</f>
        <v>76972.47</v>
      </c>
      <c r="E160" s="1">
        <v>0</v>
      </c>
      <c r="F160" s="1">
        <v>0</v>
      </c>
      <c r="G160" s="2">
        <f t="shared" si="0"/>
        <v>38150.401170000005</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42805.9</v>
      </c>
      <c r="D161" s="1">
        <f>'PR-RAS'!E165</f>
        <v>20615.3</v>
      </c>
      <c r="E161" s="1">
        <v>0</v>
      </c>
      <c r="F161" s="1">
        <v>0</v>
      </c>
      <c r="G161" s="2">
        <f t="shared" si="0"/>
        <v>13445.84</v>
      </c>
      <c r="H161" s="2">
        <f t="shared" si="1"/>
        <v>0.39999999999781721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42594.19</v>
      </c>
      <c r="D162" s="1">
        <f>'PR-RAS'!E166</f>
        <v>50320.91</v>
      </c>
      <c r="E162" s="1">
        <v>0</v>
      </c>
      <c r="F162" s="1">
        <v>0</v>
      </c>
      <c r="G162" s="2">
        <f t="shared" si="0"/>
        <v>23060.997610000002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594.6</v>
      </c>
      <c r="D163" s="1">
        <f>'PR-RAS'!E167</f>
        <v>6036.26</v>
      </c>
      <c r="E163" s="1">
        <v>0</v>
      </c>
      <c r="F163" s="1">
        <v>0</v>
      </c>
      <c r="G163" s="2">
        <f t="shared" si="0"/>
        <v>2052.0734400000001</v>
      </c>
      <c r="H163" s="2">
        <f t="shared" si="1"/>
        <v>0.66000000000019554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68792.31</v>
      </c>
      <c r="D165" s="1">
        <f>'PR-RAS'!E169</f>
        <v>59502.44999999999</v>
      </c>
      <c r="E165" s="1">
        <v>0</v>
      </c>
      <c r="F165" s="1">
        <v>0</v>
      </c>
      <c r="G165" s="2">
        <f t="shared" si="0"/>
        <v>30798.742439999995</v>
      </c>
      <c r="H165" s="2">
        <f t="shared" si="1"/>
        <v>0.75999999998748535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29308</v>
      </c>
      <c r="D166" s="1">
        <f>'PR-RAS'!E170</f>
        <v>33723.85</v>
      </c>
      <c r="E166" s="1">
        <v>0</v>
      </c>
      <c r="F166" s="1">
        <v>0</v>
      </c>
      <c r="G166" s="2">
        <f t="shared" si="0"/>
        <v>15964.690500000001</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2824.24</v>
      </c>
      <c r="D167" s="1">
        <f>'PR-RAS'!E171</f>
        <v>768.68</v>
      </c>
      <c r="E167" s="1">
        <v>0</v>
      </c>
      <c r="F167" s="1">
        <v>0</v>
      </c>
      <c r="G167" s="2">
        <f t="shared" si="0"/>
        <v>724.02559999999994</v>
      </c>
      <c r="H167" s="2">
        <f t="shared" si="1"/>
        <v>0.55999999999983174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30341.99</v>
      </c>
      <c r="D168" s="1">
        <f>'PR-RAS'!E172</f>
        <v>20744.759999999998</v>
      </c>
      <c r="E168" s="1">
        <v>0</v>
      </c>
      <c r="F168" s="1">
        <v>0</v>
      </c>
      <c r="G168" s="2">
        <f t="shared" si="0"/>
        <v>11995.86217</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2302.39</v>
      </c>
      <c r="D169" s="1">
        <f>'PR-RAS'!E173</f>
        <v>1705.2</v>
      </c>
      <c r="E169" s="1">
        <v>0</v>
      </c>
      <c r="F169" s="1">
        <v>0</v>
      </c>
      <c r="G169" s="2">
        <f t="shared" si="0"/>
        <v>959.74872000000005</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3933.73</v>
      </c>
      <c r="D170" s="1">
        <f>'PR-RAS'!E174</f>
        <v>2385.1799999999998</v>
      </c>
      <c r="E170" s="1">
        <v>0</v>
      </c>
      <c r="F170" s="1">
        <v>0</v>
      </c>
      <c r="G170" s="2">
        <f t="shared" si="0"/>
        <v>1470.9912100000001</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81.96</v>
      </c>
      <c r="D172" s="1">
        <f>'PR-RAS'!E176</f>
        <v>174.78</v>
      </c>
      <c r="E172" s="1">
        <v>0</v>
      </c>
      <c r="F172" s="1">
        <v>0</v>
      </c>
      <c r="G172" s="2">
        <f t="shared" si="0"/>
        <v>73.789920000000009</v>
      </c>
      <c r="H172" s="2">
        <f t="shared" si="1"/>
        <v>0.26000000000000512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21326.07</v>
      </c>
      <c r="D173" s="1">
        <f>'PR-RAS'!E177</f>
        <v>26351.129999999997</v>
      </c>
      <c r="E173" s="1">
        <v>0</v>
      </c>
      <c r="F173" s="1">
        <v>0</v>
      </c>
      <c r="G173" s="2">
        <f t="shared" si="0"/>
        <v>12732.872759999997</v>
      </c>
      <c r="H173" s="2">
        <f t="shared" si="1"/>
        <v>0.19999999999708962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4918.8100000000004</v>
      </c>
      <c r="D174" s="1">
        <f>'PR-RAS'!E178</f>
        <v>5330.69</v>
      </c>
      <c r="E174" s="1">
        <v>0</v>
      </c>
      <c r="F174" s="1">
        <v>0</v>
      </c>
      <c r="G174" s="2">
        <f t="shared" si="0"/>
        <v>2695.3728699999997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2140.65</v>
      </c>
      <c r="D175" s="1">
        <f>'PR-RAS'!E179</f>
        <v>1746.18</v>
      </c>
      <c r="E175" s="1">
        <v>0</v>
      </c>
      <c r="F175" s="1">
        <v>0</v>
      </c>
      <c r="G175" s="2">
        <f t="shared" si="0"/>
        <v>980.14373999999998</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1345.81</v>
      </c>
      <c r="D176" s="1">
        <f>'PR-RAS'!E180</f>
        <v>282</v>
      </c>
      <c r="E176" s="1">
        <v>0</v>
      </c>
      <c r="F176" s="1">
        <v>0</v>
      </c>
      <c r="G176" s="2">
        <f t="shared" si="0"/>
        <v>334.21674999999999</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5382.64</v>
      </c>
      <c r="D177" s="1">
        <f>'PR-RAS'!E181</f>
        <v>5915.2</v>
      </c>
      <c r="E177" s="1">
        <v>0</v>
      </c>
      <c r="F177" s="1">
        <v>0</v>
      </c>
      <c r="G177" s="2">
        <f t="shared" si="0"/>
        <v>3029.4950399999998</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1335.19</v>
      </c>
      <c r="D179" s="1">
        <f>'PR-RAS'!E183</f>
        <v>2608.0500000000002</v>
      </c>
      <c r="E179" s="1">
        <v>0</v>
      </c>
      <c r="F179" s="1">
        <v>0</v>
      </c>
      <c r="G179" s="2">
        <f t="shared" si="0"/>
        <v>1166.1296200000002</v>
      </c>
      <c r="H179" s="2">
        <f t="shared" si="1"/>
        <v>0.24000000000023647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848.01</v>
      </c>
      <c r="D180" s="1">
        <f>'PR-RAS'!E184</f>
        <v>3904.51</v>
      </c>
      <c r="E180" s="1">
        <v>0</v>
      </c>
      <c r="F180" s="1">
        <v>0</v>
      </c>
      <c r="G180" s="2">
        <f t="shared" si="0"/>
        <v>1549.6083700000001</v>
      </c>
      <c r="H180" s="2">
        <f t="shared" si="1"/>
        <v>0.49999999999977263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1496.7</v>
      </c>
      <c r="D181" s="1">
        <f>'PR-RAS'!E185</f>
        <v>3892.21</v>
      </c>
      <c r="E181" s="1">
        <v>0</v>
      </c>
      <c r="F181" s="1">
        <v>0</v>
      </c>
      <c r="G181" s="2">
        <f t="shared" si="0"/>
        <v>1670.6016000000002</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3858.26</v>
      </c>
      <c r="D182" s="1">
        <f>'PR-RAS'!E186</f>
        <v>2672.29</v>
      </c>
      <c r="E182" s="1">
        <v>0</v>
      </c>
      <c r="F182" s="1">
        <v>0</v>
      </c>
      <c r="G182" s="2">
        <f t="shared" si="0"/>
        <v>1665.7140400000001</v>
      </c>
      <c r="H182" s="2">
        <f t="shared" si="1"/>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31929.16</v>
      </c>
      <c r="E183" s="1">
        <v>0</v>
      </c>
      <c r="F183" s="1">
        <v>0</v>
      </c>
      <c r="G183" s="2">
        <f t="shared" si="0"/>
        <v>11622.214239999999</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15375.27</v>
      </c>
      <c r="D184" s="1">
        <f>'PR-RAS'!E188</f>
        <v>20532.18</v>
      </c>
      <c r="E184" s="1">
        <v>0</v>
      </c>
      <c r="F184" s="1">
        <v>0</v>
      </c>
      <c r="G184" s="2">
        <f t="shared" si="0"/>
        <v>10328.452290000001</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100</v>
      </c>
      <c r="E185" s="1">
        <v>0</v>
      </c>
      <c r="F185" s="1">
        <v>0</v>
      </c>
      <c r="G185" s="2">
        <f t="shared" si="0"/>
        <v>36.799999999999997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2170.4</v>
      </c>
      <c r="D186" s="1">
        <f>'PR-RAS'!E190</f>
        <v>990.67</v>
      </c>
      <c r="E186" s="1">
        <v>0</v>
      </c>
      <c r="F186" s="1">
        <v>0</v>
      </c>
      <c r="G186" s="2">
        <f t="shared" si="0"/>
        <v>768.07189999999991</v>
      </c>
      <c r="H186" s="2">
        <f t="shared" si="1"/>
        <v>0.73000000000013188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v>
      </c>
      <c r="D188" s="1">
        <f>'PR-RAS'!E192</f>
        <v>224.82</v>
      </c>
      <c r="E188" s="1">
        <v>0</v>
      </c>
      <c r="F188" s="1">
        <v>0</v>
      </c>
      <c r="G188" s="2">
        <f t="shared" si="0"/>
        <v>97.733679999999993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3351.75</v>
      </c>
      <c r="D189" s="1">
        <f>'PR-RAS'!E193</f>
        <v>3644.92</v>
      </c>
      <c r="E189" s="1">
        <v>0</v>
      </c>
      <c r="F189" s="1">
        <v>0</v>
      </c>
      <c r="G189" s="2">
        <f t="shared" si="0"/>
        <v>2000.6189200000001</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2002.09</v>
      </c>
      <c r="D190" s="1">
        <f>'PR-RAS'!E194</f>
        <v>3203.99</v>
      </c>
      <c r="E190" s="1">
        <v>0</v>
      </c>
      <c r="F190" s="1">
        <v>0</v>
      </c>
      <c r="G190" s="2">
        <f t="shared" si="0"/>
        <v>1589.50323</v>
      </c>
      <c r="H190" s="2">
        <f t="shared" si="1"/>
        <v>0.10000000000013642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7778.03</v>
      </c>
      <c r="D191" s="1">
        <f>'PR-RAS'!E195</f>
        <v>12367.78</v>
      </c>
      <c r="E191" s="1">
        <v>0</v>
      </c>
      <c r="F191" s="1">
        <v>0</v>
      </c>
      <c r="G191" s="2">
        <f t="shared" si="0"/>
        <v>6177.5821000000005</v>
      </c>
      <c r="H191" s="2">
        <f t="shared" si="1"/>
        <v>0.24999999999909051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3188.97</v>
      </c>
      <c r="D192" s="1">
        <f>'PR-RAS'!E196</f>
        <v>4155.3999999999996</v>
      </c>
      <c r="E192" s="1">
        <v>0</v>
      </c>
      <c r="F192" s="1">
        <v>0</v>
      </c>
      <c r="G192" s="2">
        <f t="shared" si="0"/>
        <v>2196.4560699999997</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3188.97</v>
      </c>
      <c r="D206" s="1">
        <f>'PR-RAS'!E210</f>
        <v>4155.3999999999996</v>
      </c>
      <c r="E206" s="1">
        <v>0</v>
      </c>
      <c r="F206" s="1">
        <v>0</v>
      </c>
      <c r="G206" s="2">
        <f t="shared" si="0"/>
        <v>2357.4528499999997</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1850.35</v>
      </c>
      <c r="D207" s="1">
        <f>'PR-RAS'!E211</f>
        <v>2000.63</v>
      </c>
      <c r="E207" s="1">
        <v>0</v>
      </c>
      <c r="F207" s="1">
        <v>0</v>
      </c>
      <c r="G207" s="2">
        <f t="shared" si="0"/>
        <v>1205.43166</v>
      </c>
      <c r="H207" s="2">
        <f t="shared" si="1"/>
        <v>0.71999999999979991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1338.62</v>
      </c>
      <c r="D209" s="1">
        <f>'PR-RAS'!E213</f>
        <v>2154.77</v>
      </c>
      <c r="E209" s="1">
        <v>0</v>
      </c>
      <c r="F209" s="1">
        <v>0</v>
      </c>
      <c r="G209" s="2">
        <f t="shared" si="0"/>
        <v>1174.81728</v>
      </c>
      <c r="H209" s="2">
        <f t="shared" si="1"/>
        <v>0.61000000000012733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541.1</v>
      </c>
      <c r="E259" s="1">
        <v>0</v>
      </c>
      <c r="F259" s="1">
        <v>0</v>
      </c>
      <c r="G259" s="2">
        <f t="shared" si="0"/>
        <v>279.20760000000001</v>
      </c>
      <c r="H259" s="2">
        <f t="shared" si="1"/>
        <v>0.10000000000002274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541.1</v>
      </c>
      <c r="E260" s="1">
        <v>0</v>
      </c>
      <c r="F260" s="1">
        <v>0</v>
      </c>
      <c r="G260" s="2">
        <f t="shared" si="0"/>
        <v>280.28980000000001</v>
      </c>
      <c r="H260" s="2">
        <f t="shared" si="1"/>
        <v>0.10000000000002274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541.1</v>
      </c>
      <c r="E262" s="1">
        <v>0</v>
      </c>
      <c r="F262" s="1">
        <v>0</v>
      </c>
      <c r="G262" s="2">
        <f t="shared" si="0"/>
        <v>282.45420000000001</v>
      </c>
      <c r="H262" s="2">
        <f t="shared" si="1"/>
        <v>0.10000000000002274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1560003.82</v>
      </c>
      <c r="D285" s="1">
        <f>'PR-RAS'!E289</f>
        <v>1748935.57</v>
      </c>
      <c r="E285" s="1">
        <v>0</v>
      </c>
      <c r="F285" s="1">
        <v>0</v>
      </c>
      <c r="G285" s="2">
        <f t="shared" si="8"/>
        <v>1436436.4886399999</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4891.4799999999814</v>
      </c>
      <c r="D286" s="1">
        <f>'PR-RAS'!E290</f>
        <v>13872.339999999618</v>
      </c>
      <c r="E286" s="1">
        <v>0</v>
      </c>
      <c r="F286" s="1">
        <v>0</v>
      </c>
      <c r="G286" s="2">
        <f t="shared" si="8"/>
        <v>9301.3055999997759</v>
      </c>
      <c r="H286" s="2">
        <f t="shared" si="9"/>
        <v>0.81999999959953129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24283.57</v>
      </c>
      <c r="D288" s="1">
        <f>'PR-RAS'!E292</f>
        <v>8255.6</v>
      </c>
      <c r="E288" s="1">
        <v>0</v>
      </c>
      <c r="F288" s="1">
        <v>0</v>
      </c>
      <c r="G288" s="2">
        <f t="shared" si="8"/>
        <v>11708.09899</v>
      </c>
      <c r="H288" s="2">
        <f t="shared" si="9"/>
        <v>0.82999999999992724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15055.97</v>
      </c>
      <c r="D345" s="1">
        <f>'PR-RAS'!E350</f>
        <v>40029.96</v>
      </c>
      <c r="E345" s="1">
        <v>0</v>
      </c>
      <c r="F345" s="1">
        <v>0</v>
      </c>
      <c r="G345" s="2">
        <f t="shared" si="8"/>
        <v>32719.866159999998</v>
      </c>
      <c r="H345" s="2">
        <f t="shared" si="9"/>
        <v>7.0000000001527951E-2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15055.97</v>
      </c>
      <c r="D358" s="1">
        <f>'PR-RAS'!E363</f>
        <v>40029.96</v>
      </c>
      <c r="E358" s="1">
        <v>0</v>
      </c>
      <c r="F358" s="1">
        <v>0</v>
      </c>
      <c r="G358" s="2">
        <f t="shared" si="8"/>
        <v>33956.372729999995</v>
      </c>
      <c r="H358" s="2">
        <f t="shared" si="9"/>
        <v>7.0000000001527951E-2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14624.619999999999</v>
      </c>
      <c r="D364" s="1">
        <f>'PR-RAS'!E369</f>
        <v>39599.78</v>
      </c>
      <c r="E364" s="1">
        <v>0</v>
      </c>
      <c r="F364" s="1">
        <v>0</v>
      </c>
      <c r="G364" s="2">
        <f t="shared" si="8"/>
        <v>34058.177339999995</v>
      </c>
      <c r="H364" s="2">
        <f t="shared" si="9"/>
        <v>0.60000000000218279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7941.2</v>
      </c>
      <c r="D365" s="1">
        <f>'PR-RAS'!E370</f>
        <v>9496.5</v>
      </c>
      <c r="E365" s="1">
        <v>0</v>
      </c>
      <c r="F365" s="1">
        <v>0</v>
      </c>
      <c r="G365" s="2">
        <f t="shared" si="8"/>
        <v>9804.0488000000005</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6683.42</v>
      </c>
      <c r="D367" s="1">
        <f>'PR-RAS'!E372</f>
        <v>23338.98</v>
      </c>
      <c r="E367" s="1">
        <v>0</v>
      </c>
      <c r="F367" s="1">
        <v>0</v>
      </c>
      <c r="G367" s="2">
        <f t="shared" si="8"/>
        <v>19530.265079999997</v>
      </c>
      <c r="H367" s="2">
        <f t="shared" si="9"/>
        <v>0.44000000000050932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6764.3</v>
      </c>
      <c r="E371" s="1">
        <v>0</v>
      </c>
      <c r="F371" s="1">
        <v>0</v>
      </c>
      <c r="G371" s="2">
        <f t="shared" si="8"/>
        <v>5005.5820000000003</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431.35</v>
      </c>
      <c r="D378" s="1">
        <f>'PR-RAS'!E383</f>
        <v>430.18</v>
      </c>
      <c r="E378" s="1">
        <v>0</v>
      </c>
      <c r="F378" s="1">
        <v>0</v>
      </c>
      <c r="G378" s="2">
        <f t="shared" si="8"/>
        <v>486.97467</v>
      </c>
      <c r="H378" s="2">
        <f t="shared" si="9"/>
        <v>0.53000000000002956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431.35</v>
      </c>
      <c r="D379" s="1">
        <f>'PR-RAS'!E384</f>
        <v>430.18</v>
      </c>
      <c r="E379" s="1">
        <v>0</v>
      </c>
      <c r="F379" s="1">
        <v>0</v>
      </c>
      <c r="G379" s="2">
        <f t="shared" si="8"/>
        <v>488.26638000000003</v>
      </c>
      <c r="H379" s="2">
        <f t="shared" si="9"/>
        <v>0.53000000000002956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15055.97</v>
      </c>
      <c r="D403" s="1">
        <f>'PR-RAS'!E408</f>
        <v>40029.96</v>
      </c>
      <c r="E403" s="1">
        <v>0</v>
      </c>
      <c r="F403" s="1">
        <v>0</v>
      </c>
      <c r="G403" s="2">
        <f t="shared" si="8"/>
        <v>38236.587780000002</v>
      </c>
      <c r="H403" s="2">
        <f t="shared" si="9"/>
        <v>7.0000000001527951E-2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5737.08</v>
      </c>
      <c r="E404" s="1">
        <v>0</v>
      </c>
      <c r="F404" s="1">
        <v>0</v>
      </c>
      <c r="G404" s="2">
        <f t="shared" si="8"/>
        <v>4624.0864799999999</v>
      </c>
      <c r="H404" s="2">
        <f t="shared" si="9"/>
        <v>7.999999999992724E-2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1564895.3</v>
      </c>
      <c r="D407" s="1">
        <f>'PR-RAS'!E412</f>
        <v>1762807.9099999997</v>
      </c>
      <c r="E407" s="1">
        <v>0</v>
      </c>
      <c r="F407" s="1">
        <v>0</v>
      </c>
      <c r="G407" s="2">
        <f t="shared" si="8"/>
        <v>2066747.5147199999</v>
      </c>
      <c r="H407" s="2">
        <f t="shared" si="9"/>
        <v>0.3900000003632158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1575059.79</v>
      </c>
      <c r="D408" s="1">
        <f>'PR-RAS'!E413</f>
        <v>1788965.53</v>
      </c>
      <c r="E408" s="1">
        <v>0</v>
      </c>
      <c r="F408" s="1">
        <v>0</v>
      </c>
      <c r="G408" s="2">
        <f t="shared" si="8"/>
        <v>2097267.2759499997</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10164.489999999991</v>
      </c>
      <c r="D410" s="1">
        <f>'PR-RAS'!E415</f>
        <v>26157.620000000345</v>
      </c>
      <c r="E410" s="1">
        <v>0</v>
      </c>
      <c r="F410" s="1">
        <v>0</v>
      </c>
      <c r="G410" s="2">
        <f t="shared" si="8"/>
        <v>25554.209570000276</v>
      </c>
      <c r="H410" s="2">
        <f t="shared" si="9"/>
        <v>0.86999999964609742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24283.57</v>
      </c>
      <c r="D411" s="1">
        <f>'PR-RAS'!E416</f>
        <v>13992.68</v>
      </c>
      <c r="E411" s="1">
        <v>0</v>
      </c>
      <c r="F411" s="1">
        <v>0</v>
      </c>
      <c r="G411" s="2">
        <f t="shared" si="8"/>
        <v>21430.261299999998</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1564895.3</v>
      </c>
      <c r="D633" s="1">
        <f>'PR-RAS'!E639</f>
        <v>1762807.9099999997</v>
      </c>
      <c r="E633" s="1">
        <v>0</v>
      </c>
      <c r="F633" s="1">
        <v>0</v>
      </c>
      <c r="G633" s="2">
        <f t="shared" si="10"/>
        <v>3217203.0278399996</v>
      </c>
      <c r="H633" s="2">
        <f t="shared" si="11"/>
        <v>0.3900000003632158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1575059.79</v>
      </c>
      <c r="D634" s="1">
        <f>'PR-RAS'!E640</f>
        <v>1788965.53</v>
      </c>
      <c r="E634" s="1">
        <v>0</v>
      </c>
      <c r="F634" s="1">
        <v>0</v>
      </c>
      <c r="G634" s="2">
        <f t="shared" si="10"/>
        <v>3261843.20805</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10164.489999999991</v>
      </c>
      <c r="D636" s="1">
        <f>'PR-RAS'!E642</f>
        <v>26157.620000000345</v>
      </c>
      <c r="E636" s="1">
        <v>0</v>
      </c>
      <c r="F636" s="1">
        <v>0</v>
      </c>
      <c r="G636" s="2">
        <f t="shared" si="10"/>
        <v>39674.628550000431</v>
      </c>
      <c r="H636" s="2">
        <f t="shared" si="11"/>
        <v>0.86999999964609742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24283.57</v>
      </c>
      <c r="D637" s="1">
        <f>'PR-RAS'!E643</f>
        <v>13992.68</v>
      </c>
      <c r="E637" s="1">
        <v>0</v>
      </c>
      <c r="F637" s="1">
        <v>0</v>
      </c>
      <c r="G637" s="2">
        <f t="shared" si="10"/>
        <v>33243.039479999999</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14119.080000000009</v>
      </c>
      <c r="D639" s="1">
        <f>'PR-RAS'!E645</f>
        <v>0</v>
      </c>
      <c r="E639" s="1">
        <v>0</v>
      </c>
      <c r="F639" s="1">
        <v>0</v>
      </c>
      <c r="G639" s="2">
        <f t="shared" si="10"/>
        <v>9007.9730400000062</v>
      </c>
      <c r="H639" s="2">
        <f t="shared" si="11"/>
        <v>8.0000000009022187E-2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12164.940000000344</v>
      </c>
      <c r="E640" s="1">
        <v>0</v>
      </c>
      <c r="F640" s="1">
        <v>0</v>
      </c>
      <c r="G640" s="2">
        <f t="shared" si="10"/>
        <v>15546.793320000441</v>
      </c>
      <c r="H640" s="2">
        <f t="shared" si="11"/>
        <v>5.9999999655701686E-2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114126.6</v>
      </c>
      <c r="D641" s="1">
        <f>'PR-RAS'!E647</f>
        <v>137280.17000000001</v>
      </c>
      <c r="E641" s="1">
        <v>0</v>
      </c>
      <c r="F641" s="1">
        <v>0</v>
      </c>
      <c r="G641" s="2">
        <f t="shared" si="10"/>
        <v>248759.64160000003</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38030.22</v>
      </c>
      <c r="D642" s="1">
        <f>'PR-RAS'!E649</f>
        <v>9412.0400000000009</v>
      </c>
      <c r="E642" s="1">
        <v>0</v>
      </c>
      <c r="F642" s="1">
        <v>0</v>
      </c>
      <c r="G642" s="2">
        <f t="shared" si="10"/>
        <v>36443.606299999999</v>
      </c>
      <c r="H642" s="2">
        <f t="shared" si="11"/>
        <v>0.26000000000203727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219819.04</v>
      </c>
      <c r="D643" s="1">
        <f>'PR-RAS'!E650</f>
        <v>326696.07</v>
      </c>
      <c r="E643" s="1">
        <v>0</v>
      </c>
      <c r="F643" s="1">
        <v>0</v>
      </c>
      <c r="G643" s="2">
        <f t="shared" si="10"/>
        <v>560601.57756000001</v>
      </c>
      <c r="H643" s="2">
        <f t="shared" si="11"/>
        <v>0.11000000001513399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248437.22</v>
      </c>
      <c r="D644" s="1">
        <f>'PR-RAS'!E651</f>
        <v>332076.7</v>
      </c>
      <c r="E644" s="1">
        <v>0</v>
      </c>
      <c r="F644" s="1">
        <v>0</v>
      </c>
      <c r="G644" s="2">
        <f t="shared" si="10"/>
        <v>586795.76866000006</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9412.0400000000081</v>
      </c>
      <c r="D645" s="1">
        <f>'PR-RAS'!E652</f>
        <v>4031.4099999999744</v>
      </c>
      <c r="E645" s="1">
        <v>0</v>
      </c>
      <c r="F645" s="1">
        <v>0</v>
      </c>
      <c r="G645" s="2">
        <f t="shared" si="10"/>
        <v>11253.809839999973</v>
      </c>
      <c r="H645" s="2">
        <f t="shared" si="11"/>
        <v>0.4499999999825377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78</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67</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1371873.13</v>
      </c>
      <c r="D668" s="1">
        <f>'PR-RAS'!E675</f>
        <v>1533151.93</v>
      </c>
      <c r="E668" s="1">
        <v>0</v>
      </c>
      <c r="F668" s="1">
        <v>0</v>
      </c>
      <c r="G668" s="2">
        <f t="shared" si="10"/>
        <v>2960264.0523300003</v>
      </c>
      <c r="H668" s="2">
        <f t="shared" si="11"/>
        <v>0.19999999995343387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15774.11</v>
      </c>
      <c r="D669" s="1">
        <f>'PR-RAS'!E676</f>
        <v>8328.0300000000007</v>
      </c>
      <c r="E669" s="1">
        <v>0</v>
      </c>
      <c r="F669" s="1">
        <v>0</v>
      </c>
      <c r="G669" s="2">
        <f t="shared" si="10"/>
        <v>21663.353560000003</v>
      </c>
      <c r="H669" s="2">
        <f t="shared" si="11"/>
        <v>0.14000000000123691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431.35</v>
      </c>
      <c r="D670" s="1">
        <f>'PR-RAS'!E677</f>
        <v>438</v>
      </c>
      <c r="E670" s="1">
        <v>0</v>
      </c>
      <c r="F670" s="1">
        <v>0</v>
      </c>
      <c r="G670" s="2">
        <f t="shared" si="10"/>
        <v>874.61715000000004</v>
      </c>
      <c r="H670" s="2">
        <f t="shared" si="11"/>
        <v>0.35000000000002274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11175.15</v>
      </c>
      <c r="D671" s="1">
        <f>'PR-RAS'!E678</f>
        <v>33862.699999999997</v>
      </c>
      <c r="E671" s="1">
        <v>0</v>
      </c>
      <c r="F671" s="1">
        <v>0</v>
      </c>
      <c r="G671" s="2">
        <f t="shared" si="10"/>
        <v>52863.368499999997</v>
      </c>
      <c r="H671" s="2">
        <f t="shared" si="11"/>
        <v>0.45000000000254659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13489.26</v>
      </c>
      <c r="D687" s="1">
        <f>'PR-RAS'!E694</f>
        <v>43261.8</v>
      </c>
      <c r="E687" s="1">
        <v>0</v>
      </c>
      <c r="F687" s="1">
        <v>0</v>
      </c>
      <c r="G687" s="2">
        <f t="shared" si="10"/>
        <v>68608.821960000001</v>
      </c>
      <c r="H687" s="2">
        <f t="shared" si="11"/>
        <v>0.4599999999973079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2304.0700000000002</v>
      </c>
      <c r="D703" s="1">
        <f>'PR-RAS'!E710</f>
        <v>0</v>
      </c>
      <c r="E703" s="1">
        <v>0</v>
      </c>
      <c r="F703" s="1">
        <v>0</v>
      </c>
      <c r="G703" s="2">
        <f t="shared" si="10"/>
        <v>1617.45714</v>
      </c>
      <c r="H703" s="2">
        <f t="shared" si="11"/>
        <v>7.0000000000163709E-2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465.77</v>
      </c>
      <c r="D710" s="1">
        <f>'PR-RAS'!E717</f>
        <v>2854.57</v>
      </c>
      <c r="E710" s="1">
        <v>0</v>
      </c>
      <c r="F710" s="1">
        <v>0</v>
      </c>
      <c r="G710" s="2">
        <f t="shared" si="10"/>
        <v>4378.0111899999993</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42594.19</v>
      </c>
      <c r="D711" s="1">
        <f>'PR-RAS'!E718</f>
        <v>50320.91</v>
      </c>
      <c r="E711" s="1">
        <v>0</v>
      </c>
      <c r="F711" s="1">
        <v>0</v>
      </c>
      <c r="G711" s="2">
        <f t="shared" si="10"/>
        <v>101697.5671</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1335.19</v>
      </c>
      <c r="D713" s="1">
        <f>'PR-RAS'!E720</f>
        <v>2608.0500000000002</v>
      </c>
      <c r="E713" s="1">
        <v>0</v>
      </c>
      <c r="F713" s="1">
        <v>0</v>
      </c>
      <c r="G713" s="2">
        <f t="shared" si="10"/>
        <v>4664.5184800000006</v>
      </c>
      <c r="H713" s="2">
        <f t="shared" si="11"/>
        <v>0.24000000000023647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308.82</v>
      </c>
      <c r="D715" s="1">
        <f>'PR-RAS'!E722</f>
        <v>310.25</v>
      </c>
      <c r="E715" s="1">
        <v>0</v>
      </c>
      <c r="F715" s="1">
        <v>0</v>
      </c>
      <c r="G715" s="2">
        <f t="shared" si="10"/>
        <v>663.53447999999992</v>
      </c>
      <c r="H715" s="2">
        <f t="shared" si="11"/>
        <v>0.43000000000000682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263762.51999999996</v>
      </c>
      <c r="D984" s="6">
        <f>BILANCA!E6</f>
        <v>312345.46000000002</v>
      </c>
      <c r="E984" s="6">
        <v>0</v>
      </c>
      <c r="F984" s="6">
        <v>0</v>
      </c>
      <c r="G984" s="7">
        <f t="shared" ref="G984:G1241" si="22">B984/1000*C984+B984/500*D984</f>
        <v>888.45344</v>
      </c>
      <c r="H984" s="7">
        <f t="shared" si="19"/>
        <v>0.94000000006053597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134883.32999999999</v>
      </c>
      <c r="D985" s="1">
        <f>BILANCA!E7</f>
        <v>166514.70000000001</v>
      </c>
      <c r="E985" s="1">
        <v>0</v>
      </c>
      <c r="F985" s="1">
        <v>0</v>
      </c>
      <c r="G985" s="2">
        <f t="shared" si="22"/>
        <v>935.82546000000002</v>
      </c>
      <c r="H985" s="2">
        <f t="shared" si="19"/>
        <v>0.62999999997555278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54412.08</v>
      </c>
      <c r="D986" s="1">
        <f>BILANCA!E8</f>
        <v>53571.119999999995</v>
      </c>
      <c r="E986" s="1">
        <v>0</v>
      </c>
      <c r="F986" s="1">
        <v>0</v>
      </c>
      <c r="G986" s="2">
        <f t="shared" si="22"/>
        <v>484.66296</v>
      </c>
      <c r="H986" s="2">
        <f t="shared" si="19"/>
        <v>0.19999999999708962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8630.43</v>
      </c>
      <c r="D987" s="1">
        <f>BILANCA!E9</f>
        <v>8630.43</v>
      </c>
      <c r="E987" s="1">
        <v>0</v>
      </c>
      <c r="F987" s="1">
        <v>0</v>
      </c>
      <c r="G987" s="2">
        <f t="shared" si="22"/>
        <v>103.56516000000001</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66534.570000000007</v>
      </c>
      <c r="D988" s="1">
        <f>BILANCA!E10</f>
        <v>66534.570000000007</v>
      </c>
      <c r="E988" s="1">
        <v>0</v>
      </c>
      <c r="F988" s="1">
        <v>0</v>
      </c>
      <c r="G988" s="2">
        <f t="shared" si="22"/>
        <v>998.01855000000012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20752.919999999998</v>
      </c>
      <c r="D989" s="1">
        <f>BILANCA!E11</f>
        <v>21593.88</v>
      </c>
      <c r="E989" s="1">
        <v>0</v>
      </c>
      <c r="F989" s="1">
        <v>0</v>
      </c>
      <c r="G989" s="2">
        <f t="shared" si="22"/>
        <v>383.64408000000003</v>
      </c>
      <c r="H989" s="2">
        <f t="shared" si="19"/>
        <v>0.2000000000007276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80471.249999999985</v>
      </c>
      <c r="D990" s="1">
        <f>BILANCA!E12</f>
        <v>112943.58000000002</v>
      </c>
      <c r="E990" s="1">
        <v>0</v>
      </c>
      <c r="F990" s="1">
        <v>0</v>
      </c>
      <c r="G990" s="2">
        <f t="shared" si="22"/>
        <v>2144.5088700000001</v>
      </c>
      <c r="H990" s="2">
        <f t="shared" si="19"/>
        <v>0.66999999996914994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45519.59</v>
      </c>
      <c r="D991" s="1">
        <f>BILANCA!E13</f>
        <v>44469.599999999999</v>
      </c>
      <c r="E991" s="1">
        <v>0</v>
      </c>
      <c r="F991" s="1">
        <v>0</v>
      </c>
      <c r="G991" s="2">
        <f t="shared" si="22"/>
        <v>1075.6703199999999</v>
      </c>
      <c r="H991" s="2">
        <f t="shared" si="19"/>
        <v>0.81000000000494765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51531</v>
      </c>
      <c r="D993" s="1">
        <f>BILANCA!E15</f>
        <v>51531</v>
      </c>
      <c r="E993" s="1">
        <v>0</v>
      </c>
      <c r="F993" s="1">
        <v>0</v>
      </c>
      <c r="G993" s="2">
        <f t="shared" si="22"/>
        <v>1545.9300000000003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1694.21</v>
      </c>
      <c r="D995" s="1">
        <f>BILANCA!E17</f>
        <v>1694.21</v>
      </c>
      <c r="E995" s="1">
        <v>0</v>
      </c>
      <c r="F995" s="1">
        <v>0</v>
      </c>
      <c r="G995" s="2">
        <f t="shared" si="22"/>
        <v>60.99156</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7705.62</v>
      </c>
      <c r="D996" s="1">
        <f>BILANCA!E18</f>
        <v>8755.61</v>
      </c>
      <c r="E996" s="1">
        <v>0</v>
      </c>
      <c r="F996" s="1">
        <v>0</v>
      </c>
      <c r="G996" s="2">
        <f t="shared" si="22"/>
        <v>327.81891999999999</v>
      </c>
      <c r="H996" s="2">
        <f t="shared" si="19"/>
        <v>0.76999999999952706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32441.019999999997</v>
      </c>
      <c r="D997" s="1">
        <f>BILANCA!E19</f>
        <v>67497.420000000013</v>
      </c>
      <c r="E997" s="1">
        <v>0</v>
      </c>
      <c r="F997" s="1">
        <v>0</v>
      </c>
      <c r="G997" s="2">
        <f t="shared" si="22"/>
        <v>2344.1020400000007</v>
      </c>
      <c r="H997" s="2">
        <f t="shared" si="19"/>
        <v>0.44000000000960426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51367.39</v>
      </c>
      <c r="D998" s="1">
        <f>BILANCA!E20</f>
        <v>63843.56</v>
      </c>
      <c r="E998" s="1">
        <v>0</v>
      </c>
      <c r="F998" s="1">
        <v>0</v>
      </c>
      <c r="G998" s="2">
        <f t="shared" si="22"/>
        <v>2685.81765</v>
      </c>
      <c r="H998" s="2">
        <f t="shared" si="19"/>
        <v>0.83000000000174623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1963.1</v>
      </c>
      <c r="D999" s="1">
        <f>BILANCA!E21</f>
        <v>1963.1</v>
      </c>
      <c r="E999" s="1">
        <v>0</v>
      </c>
      <c r="F999" s="1">
        <v>0</v>
      </c>
      <c r="G999" s="2">
        <f t="shared" si="22"/>
        <v>94.228799999999993</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8128.35</v>
      </c>
      <c r="D1000" s="1">
        <f>BILANCA!E22</f>
        <v>31467.33</v>
      </c>
      <c r="E1000" s="1">
        <v>0</v>
      </c>
      <c r="F1000" s="1">
        <v>0</v>
      </c>
      <c r="G1000" s="2">
        <f t="shared" si="22"/>
        <v>1208.0711700000002</v>
      </c>
      <c r="H1000" s="2">
        <f t="shared" si="19"/>
        <v>0.68000000000211003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5600.09</v>
      </c>
      <c r="D1002" s="1">
        <f>BILANCA!E24</f>
        <v>5600.09</v>
      </c>
      <c r="E1002" s="1">
        <v>0</v>
      </c>
      <c r="F1002" s="1">
        <v>0</v>
      </c>
      <c r="G1002" s="2">
        <f t="shared" si="22"/>
        <v>319.20513</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795.63</v>
      </c>
      <c r="D1003" s="1">
        <f>BILANCA!E25</f>
        <v>795.63</v>
      </c>
      <c r="E1003" s="1">
        <v>0</v>
      </c>
      <c r="F1003" s="1">
        <v>0</v>
      </c>
      <c r="G1003" s="2">
        <f t="shared" si="22"/>
        <v>47.7378</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3619.84</v>
      </c>
      <c r="D1004" s="1">
        <f>BILANCA!E26</f>
        <v>10384.14</v>
      </c>
      <c r="E1004" s="1">
        <v>0</v>
      </c>
      <c r="F1004" s="1">
        <v>0</v>
      </c>
      <c r="G1004" s="2">
        <f t="shared" si="22"/>
        <v>512.15052000000003</v>
      </c>
      <c r="H1004" s="2">
        <f t="shared" si="19"/>
        <v>0.2999999999992724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39033.379999999997</v>
      </c>
      <c r="D1006" s="1">
        <f>BILANCA!E28</f>
        <v>46556.43</v>
      </c>
      <c r="E1006" s="1">
        <v>0</v>
      </c>
      <c r="F1006" s="1">
        <v>0</v>
      </c>
      <c r="G1006" s="2">
        <f t="shared" si="22"/>
        <v>3039.3635199999999</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1791.72</v>
      </c>
      <c r="D1007" s="1">
        <f>BILANCA!E29</f>
        <v>0</v>
      </c>
      <c r="E1007" s="1">
        <v>0</v>
      </c>
      <c r="F1007" s="1">
        <v>0</v>
      </c>
      <c r="G1007" s="2">
        <f t="shared" si="22"/>
        <v>43.001280000000001</v>
      </c>
      <c r="H1007" s="2">
        <f t="shared" si="19"/>
        <v>0.27999999999997272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1791.72</v>
      </c>
      <c r="D1008" s="1">
        <f>BILANCA!E30</f>
        <v>1791.72</v>
      </c>
      <c r="E1008" s="1">
        <v>0</v>
      </c>
      <c r="F1008" s="1">
        <v>0</v>
      </c>
      <c r="G1008" s="2">
        <f t="shared" si="22"/>
        <v>134.37900000000002</v>
      </c>
      <c r="H1008" s="2">
        <f t="shared" si="19"/>
        <v>0.55999999999994543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1791.72</v>
      </c>
      <c r="E1012" s="1">
        <v>0</v>
      </c>
      <c r="F1012" s="1">
        <v>0</v>
      </c>
      <c r="G1012" s="2">
        <f t="shared" si="22"/>
        <v>103.91976000000001</v>
      </c>
      <c r="H1012" s="2">
        <f t="shared" si="19"/>
        <v>0.27999999999997272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718.92000000000007</v>
      </c>
      <c r="D1013" s="1">
        <f>BILANCA!E35</f>
        <v>976.56000000000131</v>
      </c>
      <c r="E1013" s="1">
        <v>0</v>
      </c>
      <c r="F1013" s="1">
        <v>0</v>
      </c>
      <c r="G1013" s="2">
        <f t="shared" si="22"/>
        <v>80.161200000000079</v>
      </c>
      <c r="H1013" s="2">
        <f t="shared" si="19"/>
        <v>0.51999999999861757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10011.02</v>
      </c>
      <c r="D1014" s="1">
        <f>BILANCA!E36</f>
        <v>10441.200000000001</v>
      </c>
      <c r="E1014" s="1">
        <v>0</v>
      </c>
      <c r="F1014" s="1">
        <v>0</v>
      </c>
      <c r="G1014" s="2">
        <f t="shared" si="22"/>
        <v>957.69602000000009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9292.1</v>
      </c>
      <c r="D1018" s="1">
        <f>BILANCA!E40</f>
        <v>9464.64</v>
      </c>
      <c r="E1018" s="1">
        <v>0</v>
      </c>
      <c r="F1018" s="1">
        <v>0</v>
      </c>
      <c r="G1018" s="2">
        <f t="shared" si="22"/>
        <v>987.74830000000009</v>
      </c>
      <c r="H1018" s="2">
        <f t="shared" si="19"/>
        <v>0.46000000000094587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128879.18999999999</v>
      </c>
      <c r="D1046" s="1">
        <f>BILANCA!E68</f>
        <v>145830.76</v>
      </c>
      <c r="E1046" s="1">
        <v>0</v>
      </c>
      <c r="F1046" s="1">
        <v>0</v>
      </c>
      <c r="G1046" s="2">
        <f t="shared" si="22"/>
        <v>26494.064730000002</v>
      </c>
      <c r="H1046" s="2">
        <f t="shared" si="19"/>
        <v>0.42999999997846317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9412.0400000000009</v>
      </c>
      <c r="D1047" s="1">
        <f>BILANCA!E69</f>
        <v>4031.41</v>
      </c>
      <c r="E1047" s="1">
        <v>0</v>
      </c>
      <c r="F1047" s="1">
        <v>0</v>
      </c>
      <c r="G1047" s="2">
        <f t="shared" si="22"/>
        <v>1118.39104</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9412.0400000000009</v>
      </c>
      <c r="D1048" s="1">
        <f>BILANCA!E70</f>
        <v>4031.41</v>
      </c>
      <c r="E1048" s="1">
        <v>0</v>
      </c>
      <c r="F1048" s="1">
        <v>0</v>
      </c>
      <c r="G1048" s="2">
        <f t="shared" si="22"/>
        <v>1135.8659000000002</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9412.0400000000009</v>
      </c>
      <c r="D1050" s="1">
        <f>BILANCA!E72</f>
        <v>4031.41</v>
      </c>
      <c r="E1050" s="1">
        <v>0</v>
      </c>
      <c r="F1050" s="1">
        <v>0</v>
      </c>
      <c r="G1050" s="2">
        <f t="shared" si="22"/>
        <v>1170.8156200000001</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5340.55</v>
      </c>
      <c r="D1056" s="1">
        <f>BILANCA!E78</f>
        <v>4519.18</v>
      </c>
      <c r="E1056" s="1">
        <v>0</v>
      </c>
      <c r="F1056" s="1">
        <v>0</v>
      </c>
      <c r="G1056" s="2">
        <f t="shared" si="22"/>
        <v>1049.6604299999999</v>
      </c>
      <c r="H1056" s="2">
        <f t="shared" si="19"/>
        <v>0.63000000000010914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5340.55</v>
      </c>
      <c r="D1064" s="1">
        <f>BILANCA!E86</f>
        <v>4519.18</v>
      </c>
      <c r="E1064" s="1">
        <v>0</v>
      </c>
      <c r="F1064" s="1">
        <v>0</v>
      </c>
      <c r="G1064" s="2">
        <f t="shared" si="22"/>
        <v>1164.6917100000001</v>
      </c>
      <c r="H1064" s="2">
        <f t="shared" si="19"/>
        <v>0.63000000000010914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114126.59999999999</v>
      </c>
      <c r="D1148" s="1">
        <f>BILANCA!E170</f>
        <v>137280.17000000001</v>
      </c>
      <c r="E1148" s="1">
        <v>0</v>
      </c>
      <c r="F1148" s="1">
        <v>0</v>
      </c>
      <c r="G1148" s="2">
        <f t="shared" si="22"/>
        <v>64133.345100000006</v>
      </c>
      <c r="H1148" s="2">
        <f t="shared" si="23"/>
        <v>0.57000000002153683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92.65</v>
      </c>
      <c r="D1149" s="1">
        <f>BILANCA!E171</f>
        <v>0</v>
      </c>
      <c r="E1149" s="1">
        <v>0</v>
      </c>
      <c r="F1149" s="1">
        <v>0</v>
      </c>
      <c r="G1149" s="2">
        <f t="shared" si="22"/>
        <v>15.379900000000001</v>
      </c>
      <c r="H1149" s="2">
        <f t="shared" si="23"/>
        <v>0.34999999999999432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114033.95</v>
      </c>
      <c r="D1151" s="1">
        <f>BILANCA!E173</f>
        <v>137280.17000000001</v>
      </c>
      <c r="E1151" s="1">
        <v>0</v>
      </c>
      <c r="F1151" s="1">
        <v>0</v>
      </c>
      <c r="G1151" s="2">
        <f t="shared" si="22"/>
        <v>65283.840720000007</v>
      </c>
      <c r="H1151" s="2">
        <f t="shared" si="23"/>
        <v>0.22000000001571607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263762.52</v>
      </c>
      <c r="D1152" s="1">
        <f>BILANCA!E175</f>
        <v>312345.45999999996</v>
      </c>
      <c r="E1152" s="1">
        <v>0</v>
      </c>
      <c r="F1152" s="1">
        <v>0</v>
      </c>
      <c r="G1152" s="2">
        <f t="shared" si="22"/>
        <v>150148.63136</v>
      </c>
      <c r="H1152" s="2">
        <f t="shared" si="23"/>
        <v>0.93999999994412065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119979.05</v>
      </c>
      <c r="D1153" s="1">
        <f>BILANCA!E176</f>
        <v>163214.66</v>
      </c>
      <c r="E1153" s="1">
        <v>0</v>
      </c>
      <c r="F1153" s="1">
        <v>0</v>
      </c>
      <c r="G1153" s="2">
        <f t="shared" si="22"/>
        <v>75889.422900000005</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119979.05</v>
      </c>
      <c r="D1154" s="1">
        <f>BILANCA!E177</f>
        <v>156214.66</v>
      </c>
      <c r="E1154" s="1">
        <v>0</v>
      </c>
      <c r="F1154" s="1">
        <v>0</v>
      </c>
      <c r="G1154" s="2">
        <f t="shared" si="22"/>
        <v>73941.83127000001</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114761.06</v>
      </c>
      <c r="D1155" s="1">
        <f>BILANCA!E178</f>
        <v>137000.17000000001</v>
      </c>
      <c r="E1155" s="1">
        <v>0</v>
      </c>
      <c r="F1155" s="1">
        <v>0</v>
      </c>
      <c r="G1155" s="2">
        <f t="shared" si="22"/>
        <v>66866.960800000001</v>
      </c>
      <c r="H1155" s="2">
        <f t="shared" si="23"/>
        <v>0.23000000001047738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604.57000000000005</v>
      </c>
      <c r="D1156" s="1">
        <f>BILANCA!E179</f>
        <v>14405.35</v>
      </c>
      <c r="E1156" s="1">
        <v>0</v>
      </c>
      <c r="F1156" s="1">
        <v>0</v>
      </c>
      <c r="G1156" s="2">
        <f t="shared" si="22"/>
        <v>5088.8417099999997</v>
      </c>
      <c r="H1156" s="2">
        <f t="shared" si="23"/>
        <v>0.78000000000031378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9.9600000000000009</v>
      </c>
      <c r="E1157" s="1">
        <v>0</v>
      </c>
      <c r="F1157" s="1">
        <v>0</v>
      </c>
      <c r="G1157" s="2">
        <f t="shared" si="22"/>
        <v>3.4660800000000003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9.9600000000000009</v>
      </c>
      <c r="E1160" s="1">
        <v>0</v>
      </c>
      <c r="F1160" s="1">
        <v>0</v>
      </c>
      <c r="G1160" s="2">
        <f t="shared" si="22"/>
        <v>3.5258400000000001</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4613.42</v>
      </c>
      <c r="D1165" s="1">
        <f>BILANCA!E188</f>
        <v>4799.18</v>
      </c>
      <c r="E1165" s="1">
        <v>0</v>
      </c>
      <c r="F1165" s="1">
        <v>0</v>
      </c>
      <c r="G1165" s="2">
        <f t="shared" si="22"/>
        <v>2586.54396</v>
      </c>
      <c r="H1165" s="2">
        <f t="shared" si="23"/>
        <v>0.6000000000003638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7000</v>
      </c>
      <c r="E1211" s="1">
        <v>0</v>
      </c>
      <c r="F1211" s="1">
        <v>0</v>
      </c>
      <c r="G1211" s="2">
        <f t="shared" si="22"/>
        <v>3192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7000</v>
      </c>
      <c r="E1213" s="1">
        <v>0</v>
      </c>
      <c r="F1213" s="1">
        <v>0</v>
      </c>
      <c r="G1213" s="2">
        <f t="shared" si="22"/>
        <v>3220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143783.47</v>
      </c>
      <c r="D1214" s="1">
        <f>BILANCA!E237</f>
        <v>149130.79999999999</v>
      </c>
      <c r="E1214" s="1">
        <v>0</v>
      </c>
      <c r="F1214" s="1">
        <v>0</v>
      </c>
      <c r="G1214" s="2">
        <f t="shared" si="22"/>
        <v>102112.41117000001</v>
      </c>
      <c r="H1214" s="2">
        <f t="shared" si="23"/>
        <v>0.67000000001280569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129664.39</v>
      </c>
      <c r="D1215" s="1">
        <f>BILANCA!E238</f>
        <v>161295.74</v>
      </c>
      <c r="E1215" s="1">
        <v>0</v>
      </c>
      <c r="F1215" s="1">
        <v>0</v>
      </c>
      <c r="G1215" s="2">
        <f t="shared" si="22"/>
        <v>104923.36184</v>
      </c>
      <c r="H1215" s="2">
        <f t="shared" si="23"/>
        <v>0.65000000000873115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129664.39</v>
      </c>
      <c r="D1216" s="1">
        <f>BILANCA!E239</f>
        <v>161295.74</v>
      </c>
      <c r="E1216" s="1">
        <v>0</v>
      </c>
      <c r="F1216" s="1">
        <v>0</v>
      </c>
      <c r="G1216" s="2">
        <f t="shared" si="22"/>
        <v>105375.61771000001</v>
      </c>
      <c r="H1216" s="2">
        <f t="shared" si="23"/>
        <v>0.65000000000873115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100571.14</v>
      </c>
      <c r="D1217" s="1">
        <f>BILANCA!E240</f>
        <v>132202.5</v>
      </c>
      <c r="E1217" s="1">
        <v>0</v>
      </c>
      <c r="F1217" s="1">
        <v>0</v>
      </c>
      <c r="G1217" s="2">
        <f t="shared" si="22"/>
        <v>85404.416760000007</v>
      </c>
      <c r="H1217" s="2">
        <f t="shared" si="23"/>
        <v>0.63999999999941792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29093.25</v>
      </c>
      <c r="D1218" s="1">
        <f>BILANCA!E241</f>
        <v>29093.24</v>
      </c>
      <c r="E1218" s="1">
        <v>0</v>
      </c>
      <c r="F1218" s="1">
        <v>0</v>
      </c>
      <c r="G1218" s="2">
        <f t="shared" si="22"/>
        <v>20510.736550000001</v>
      </c>
      <c r="H1218" s="2">
        <f t="shared" si="23"/>
        <v>0.49000000000160071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14119.08</v>
      </c>
      <c r="D1222" s="1">
        <f>BILANCA!E245</f>
        <v>-12164.94</v>
      </c>
      <c r="E1222" s="1">
        <v>0</v>
      </c>
      <c r="F1222" s="1">
        <v>0</v>
      </c>
      <c r="G1222" s="2">
        <f t="shared" si="22"/>
        <v>-2440.3812000000007</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14119.08</v>
      </c>
      <c r="D1223" s="1">
        <f>BILANCA!E246</f>
        <v>7.82</v>
      </c>
      <c r="E1223" s="1">
        <v>0</v>
      </c>
      <c r="F1223" s="1">
        <v>0</v>
      </c>
      <c r="G1223" s="2">
        <f t="shared" si="22"/>
        <v>3392.3327999999997</v>
      </c>
      <c r="H1223" s="2">
        <f t="shared" si="23"/>
        <v>0.25999999999992696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14119.08</v>
      </c>
      <c r="D1224" s="1">
        <f>BILANCA!E247</f>
        <v>0</v>
      </c>
      <c r="E1224" s="1">
        <v>0</v>
      </c>
      <c r="F1224" s="1">
        <v>0</v>
      </c>
      <c r="G1224" s="2">
        <f t="shared" si="22"/>
        <v>3402.6982800000001</v>
      </c>
      <c r="H1224" s="2">
        <f t="shared" si="23"/>
        <v>7.999999999992724E-2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7.82</v>
      </c>
      <c r="E1225" s="1">
        <v>0</v>
      </c>
      <c r="F1225" s="1">
        <v>0</v>
      </c>
      <c r="G1225" s="2">
        <f t="shared" si="22"/>
        <v>3.7848800000000002</v>
      </c>
      <c r="H1225" s="2">
        <f t="shared" si="23"/>
        <v>0.17999999999999972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12172.76</v>
      </c>
      <c r="E1227" s="1">
        <v>0</v>
      </c>
      <c r="F1227" s="1">
        <v>0</v>
      </c>
      <c r="G1227" s="2">
        <f t="shared" si="22"/>
        <v>5940.3068800000001</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12172.76</v>
      </c>
      <c r="E1228" s="1">
        <v>0</v>
      </c>
      <c r="F1228" s="1">
        <v>0</v>
      </c>
      <c r="G1228" s="2">
        <f t="shared" si="22"/>
        <v>5964.6523999999999</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27842.79</v>
      </c>
      <c r="D1236" s="1">
        <f>BILANCA!E259</f>
        <v>0</v>
      </c>
      <c r="E1236" s="1">
        <v>0</v>
      </c>
      <c r="F1236" s="1">
        <v>0</v>
      </c>
      <c r="G1236" s="2">
        <f t="shared" si="22"/>
        <v>7044.2258700000002</v>
      </c>
      <c r="H1236" s="2">
        <f t="shared" si="23"/>
        <v>0.20999999999912689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27842.79</v>
      </c>
      <c r="D1237" s="1">
        <f>BILANCA!E260</f>
        <v>0</v>
      </c>
      <c r="E1237" s="1">
        <v>0</v>
      </c>
      <c r="F1237" s="1">
        <v>0</v>
      </c>
      <c r="G1237" s="2">
        <f t="shared" si="22"/>
        <v>7072.0686599999999</v>
      </c>
      <c r="H1237" s="2">
        <f t="shared" si="23"/>
        <v>0.20999999999912689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5340.55</v>
      </c>
      <c r="D1244" s="1">
        <f>BILANCA!E268</f>
        <v>4519.18</v>
      </c>
      <c r="E1244" s="1">
        <v>0</v>
      </c>
      <c r="F1244" s="1">
        <v>0</v>
      </c>
      <c r="G1244" s="2">
        <f t="shared" si="24"/>
        <v>3752.8955100000003</v>
      </c>
      <c r="H1244" s="2">
        <f t="shared" si="23"/>
        <v>0.63000000000010914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604.57000000000005</v>
      </c>
      <c r="D1263" s="1">
        <f>BILANCA!E287</f>
        <v>0</v>
      </c>
      <c r="E1263" s="1">
        <v>0</v>
      </c>
      <c r="F1263" s="1">
        <v>0</v>
      </c>
      <c r="G1263" s="2">
        <f t="shared" si="24"/>
        <v>169.27960000000002</v>
      </c>
      <c r="H1263" s="2">
        <f t="shared" si="23"/>
        <v>0.42999999999994998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119374.48</v>
      </c>
      <c r="D1264" s="1">
        <f>BILANCA!E288</f>
        <v>156214.66</v>
      </c>
      <c r="E1264" s="1">
        <v>0</v>
      </c>
      <c r="F1264" s="1">
        <v>0</v>
      </c>
      <c r="G1264" s="2">
        <f t="shared" si="24"/>
        <v>121336.86780000001</v>
      </c>
      <c r="H1264" s="2">
        <f t="shared" si="23"/>
        <v>0.819999999992433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1575059.79</v>
      </c>
      <c r="D1408" s="1">
        <f>'RAS-funkcijski'!E114</f>
        <v>1788965.53</v>
      </c>
      <c r="E1408" s="1">
        <v>0</v>
      </c>
      <c r="F1408" s="1">
        <v>0</v>
      </c>
      <c r="G1408" s="2">
        <f t="shared" si="24"/>
        <v>566828.99349999998</v>
      </c>
      <c r="H1408" s="2">
        <f t="shared" si="27"/>
        <v>0.67999999993480742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1575059.79</v>
      </c>
      <c r="D1412" s="1">
        <f>'RAS-funkcijski'!E118</f>
        <v>1788965.53</v>
      </c>
      <c r="E1412" s="1">
        <v>0</v>
      </c>
      <c r="F1412" s="1">
        <v>0</v>
      </c>
      <c r="G1412" s="2">
        <f t="shared" si="24"/>
        <v>587440.95689999999</v>
      </c>
      <c r="H1412" s="2">
        <f t="shared" si="27"/>
        <v>0.67999999993480742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1575059.79</v>
      </c>
      <c r="D1414" s="1">
        <f>'RAS-funkcijski'!E120</f>
        <v>1788965.53</v>
      </c>
      <c r="E1414" s="1">
        <v>0</v>
      </c>
      <c r="F1414" s="1">
        <v>0</v>
      </c>
      <c r="G1414" s="2">
        <f t="shared" si="24"/>
        <v>597746.93859999999</v>
      </c>
      <c r="H1414" s="2">
        <f t="shared" si="27"/>
        <v>0.67999999993480742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1575059.79</v>
      </c>
      <c r="D1435" s="13">
        <f>'RAS-funkcijski'!E141</f>
        <v>1788965.53</v>
      </c>
      <c r="E1435" s="13">
        <v>0</v>
      </c>
      <c r="F1435" s="13">
        <v>0</v>
      </c>
      <c r="G1435" s="14">
        <f t="shared" si="24"/>
        <v>705959.74645000009</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509.1</v>
      </c>
      <c r="D1436" s="6">
        <f>'P-VRIO'!E5</f>
        <v>0</v>
      </c>
      <c r="E1436" s="6">
        <v>0</v>
      </c>
      <c r="F1436" s="6">
        <v>0</v>
      </c>
      <c r="G1436" s="7">
        <f t="shared" si="24"/>
        <v>0.5091</v>
      </c>
      <c r="H1436" s="7">
        <f t="shared" si="27"/>
        <v>0.10000000000002274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509.1</v>
      </c>
      <c r="D1453" s="1">
        <f>'P-VRIO'!E22</f>
        <v>0</v>
      </c>
      <c r="E1453" s="1">
        <v>0</v>
      </c>
      <c r="F1453" s="1">
        <v>0</v>
      </c>
      <c r="G1453" s="2">
        <f t="shared" si="24"/>
        <v>9.1638000000000002</v>
      </c>
      <c r="H1453" s="2">
        <f t="shared" si="27"/>
        <v>0.10000000000002274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509.1</v>
      </c>
      <c r="D1454" s="1">
        <f>'P-VRIO'!E23</f>
        <v>0</v>
      </c>
      <c r="E1454" s="1">
        <v>0</v>
      </c>
      <c r="F1454" s="1">
        <v>0</v>
      </c>
      <c r="G1454" s="2">
        <f t="shared" si="24"/>
        <v>9.6729000000000003</v>
      </c>
      <c r="H1454" s="2">
        <f t="shared" si="27"/>
        <v>0.10000000000002274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509.1</v>
      </c>
      <c r="D1456" s="1">
        <f>'P-VRIO'!E25</f>
        <v>0</v>
      </c>
      <c r="E1456" s="1">
        <v>0</v>
      </c>
      <c r="F1456" s="1">
        <v>0</v>
      </c>
      <c r="G1456" s="2">
        <f t="shared" si="24"/>
        <v>10.6911</v>
      </c>
      <c r="H1456" s="2">
        <f t="shared" si="27"/>
        <v>0.10000000000002274</v>
      </c>
      <c r="I1456" s="10">
        <f t="shared" si="30"/>
        <v>1.0691100000002431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121453.13</v>
      </c>
      <c r="D1480" s="6"/>
      <c r="E1480" s="6">
        <v>0</v>
      </c>
      <c r="F1480" s="6">
        <v>0</v>
      </c>
      <c r="G1480" s="7">
        <f t="shared" ref="G1480:G1580" si="34">B1480/1000*C1480</f>
        <v>121.45313</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1760839.8</v>
      </c>
      <c r="D1481" s="1">
        <v>0</v>
      </c>
      <c r="E1481" s="1">
        <v>0</v>
      </c>
      <c r="F1481" s="1">
        <v>0</v>
      </c>
      <c r="G1481" s="2">
        <f t="shared" si="34"/>
        <v>3521.6796000000004</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1559868.08</v>
      </c>
      <c r="D1482" s="1">
        <v>0</v>
      </c>
      <c r="E1482" s="1">
        <v>0</v>
      </c>
      <c r="F1482" s="1">
        <v>0</v>
      </c>
      <c r="G1482" s="2">
        <f t="shared" si="34"/>
        <v>4679.6042400000006</v>
      </c>
      <c r="H1482" s="2">
        <f t="shared" si="35"/>
        <v>8.0000000074505806E-2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176259.15</v>
      </c>
      <c r="D1483" s="1">
        <v>0</v>
      </c>
      <c r="E1483" s="1">
        <v>0</v>
      </c>
      <c r="F1483" s="1">
        <v>0</v>
      </c>
      <c r="G1483" s="2">
        <f t="shared" si="34"/>
        <v>705.03660000000002</v>
      </c>
      <c r="H1483" s="2">
        <f t="shared" si="35"/>
        <v>0.14999999999417923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172476.29</v>
      </c>
      <c r="D1485" s="1">
        <v>0</v>
      </c>
      <c r="E1485" s="1">
        <v>0</v>
      </c>
      <c r="F1485" s="1">
        <v>0</v>
      </c>
      <c r="G1485" s="2">
        <f t="shared" si="34"/>
        <v>1034.8577400000001</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3782.86</v>
      </c>
      <c r="D1486" s="1">
        <v>0</v>
      </c>
      <c r="E1486" s="1">
        <v>0</v>
      </c>
      <c r="F1486" s="1">
        <v>0</v>
      </c>
      <c r="G1486" s="2">
        <f t="shared" si="34"/>
        <v>26.48002</v>
      </c>
      <c r="H1486" s="2">
        <f t="shared" si="35"/>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24712.57</v>
      </c>
      <c r="D1492" s="1">
        <v>0</v>
      </c>
      <c r="E1492" s="1">
        <v>0</v>
      </c>
      <c r="F1492" s="1">
        <v>0</v>
      </c>
      <c r="G1492" s="2">
        <f t="shared" si="34"/>
        <v>321.26340999999996</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1726078.27</v>
      </c>
      <c r="D1499" s="1">
        <v>0</v>
      </c>
      <c r="E1499" s="1">
        <v>0</v>
      </c>
      <c r="F1499" s="1">
        <v>0</v>
      </c>
      <c r="G1499" s="2">
        <f t="shared" si="34"/>
        <v>34521.565399999999</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1537443.22</v>
      </c>
      <c r="D1500" s="1">
        <v>0</v>
      </c>
      <c r="E1500" s="1">
        <v>0</v>
      </c>
      <c r="F1500" s="1">
        <v>0</v>
      </c>
      <c r="G1500" s="2">
        <f t="shared" si="34"/>
        <v>32286.307620000003</v>
      </c>
      <c r="H1500" s="2">
        <f t="shared" si="35"/>
        <v>0.21999999997206032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163922.47999999998</v>
      </c>
      <c r="D1501" s="1">
        <v>0</v>
      </c>
      <c r="E1501" s="1">
        <v>0</v>
      </c>
      <c r="F1501" s="1">
        <v>0</v>
      </c>
      <c r="G1501" s="2">
        <f t="shared" si="34"/>
        <v>3606.2945599999994</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160139.62</v>
      </c>
      <c r="D1503" s="1">
        <v>0</v>
      </c>
      <c r="E1503" s="1">
        <v>0</v>
      </c>
      <c r="F1503" s="1">
        <v>0</v>
      </c>
      <c r="G1503" s="2">
        <f t="shared" si="34"/>
        <v>3843.35088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3782.86</v>
      </c>
      <c r="D1504" s="1">
        <v>0</v>
      </c>
      <c r="E1504" s="1">
        <v>0</v>
      </c>
      <c r="F1504" s="1">
        <v>0</v>
      </c>
      <c r="G1504" s="2">
        <f t="shared" si="34"/>
        <v>94.571500000000015</v>
      </c>
      <c r="H1504" s="2">
        <f t="shared" si="35"/>
        <v>0.13999999999987267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24712.57</v>
      </c>
      <c r="D1510" s="1">
        <v>0</v>
      </c>
      <c r="E1510" s="1">
        <v>0</v>
      </c>
      <c r="F1510" s="1">
        <v>0</v>
      </c>
      <c r="G1510" s="2">
        <f t="shared" si="34"/>
        <v>766.08966999999996</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156214.66000000015</v>
      </c>
      <c r="D1517" s="1">
        <v>0</v>
      </c>
      <c r="E1517" s="1">
        <v>0</v>
      </c>
      <c r="F1517" s="1">
        <v>0</v>
      </c>
      <c r="G1517" s="2">
        <f t="shared" si="34"/>
        <v>5936.1570800000054</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14415.31</v>
      </c>
      <c r="D1518" s="1">
        <v>0</v>
      </c>
      <c r="E1518" s="1">
        <v>0</v>
      </c>
      <c r="F1518" s="1">
        <v>0</v>
      </c>
      <c r="G1518" s="2">
        <f t="shared" si="34"/>
        <v>562.19709</v>
      </c>
      <c r="H1518" s="2">
        <f t="shared" si="35"/>
        <v>0.30999999999949068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14415.31</v>
      </c>
      <c r="D1524" s="1">
        <v>0</v>
      </c>
      <c r="E1524" s="1">
        <v>0</v>
      </c>
      <c r="F1524" s="1">
        <v>0</v>
      </c>
      <c r="G1524" s="2">
        <f t="shared" si="34"/>
        <v>648.68894999999998</v>
      </c>
      <c r="H1524" s="2">
        <f t="shared" si="35"/>
        <v>0.30999999999949068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14405.35</v>
      </c>
      <c r="D1530" s="1">
        <v>0</v>
      </c>
      <c r="E1530" s="1">
        <v>0</v>
      </c>
      <c r="F1530" s="1">
        <v>0</v>
      </c>
      <c r="G1530" s="2">
        <f t="shared" si="34"/>
        <v>734.67284999999993</v>
      </c>
      <c r="H1530" s="2">
        <f t="shared" si="35"/>
        <v>0.3500000000003638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14405.35</v>
      </c>
      <c r="D1531" s="1">
        <v>0</v>
      </c>
      <c r="E1531" s="1">
        <v>0</v>
      </c>
      <c r="F1531" s="1">
        <v>0</v>
      </c>
      <c r="G1531" s="2">
        <f t="shared" si="34"/>
        <v>749.07820000000004</v>
      </c>
      <c r="H1531" s="2">
        <f t="shared" si="35"/>
        <v>0.3500000000003638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9.9600000000000009</v>
      </c>
      <c r="D1535" s="1">
        <v>0</v>
      </c>
      <c r="E1535" s="1">
        <v>0</v>
      </c>
      <c r="F1535" s="1">
        <v>0</v>
      </c>
      <c r="G1535" s="2">
        <f t="shared" si="34"/>
        <v>0.55776000000000003</v>
      </c>
      <c r="H1535" s="2">
        <f t="shared" si="35"/>
        <v>3.9999999999999147E-2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9.9600000000000009</v>
      </c>
      <c r="D1536" s="1">
        <v>0</v>
      </c>
      <c r="E1536" s="1">
        <v>0</v>
      </c>
      <c r="F1536" s="1">
        <v>0</v>
      </c>
      <c r="G1536" s="2">
        <f t="shared" si="34"/>
        <v>0.56772000000000011</v>
      </c>
      <c r="H1536" s="2">
        <f t="shared" si="35"/>
        <v>3.9999999999999147E-2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141799.35</v>
      </c>
      <c r="D1576" s="1">
        <v>0</v>
      </c>
      <c r="E1576" s="1">
        <v>0</v>
      </c>
      <c r="F1576" s="1">
        <v>0</v>
      </c>
      <c r="G1576" s="2">
        <f t="shared" si="34"/>
        <v>13754.536950000002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4799.18</v>
      </c>
      <c r="D1577" s="1">
        <v>0</v>
      </c>
      <c r="E1577" s="1">
        <v>0</v>
      </c>
      <c r="F1577" s="1">
        <v>0</v>
      </c>
      <c r="G1577" s="2">
        <f t="shared" si="34"/>
        <v>470.31964000000005</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137000.17000000001</v>
      </c>
      <c r="D1578" s="1">
        <v>0</v>
      </c>
      <c r="E1578" s="1">
        <v>0</v>
      </c>
      <c r="F1578" s="1">
        <v>0</v>
      </c>
      <c r="G1578" s="2">
        <f t="shared" si="34"/>
        <v>13563.016830000002</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18104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1564895.3</v>
      </c>
      <c r="I16" s="170">
        <f>'PR-RAS'!E6</f>
        <v>1762807.9099999997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1560003.82</v>
      </c>
      <c r="I17" s="170">
        <f>'PR-RAS'!E151</f>
        <v>1748935.57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14119.080000000009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12164.940000000344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134883.32999999999</v>
      </c>
      <c r="I20" s="173">
        <f>BILANCA!E7</f>
        <v>166514.70000000001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128879.18999999999</v>
      </c>
      <c r="I21" s="175">
        <f>BILANCA!E68</f>
        <v>145830.76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119979.05</v>
      </c>
      <c r="I22" s="175">
        <f>BILANCA!E176</f>
        <v>163214.66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143783.47</v>
      </c>
      <c r="I23" s="177">
        <f>BILANCA!E237</f>
        <v>149130.79999999999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1575059.79</v>
      </c>
      <c r="I27" s="175">
        <f>'RAS-funkcijski'!E114</f>
        <v>1788965.53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1575059.79</v>
      </c>
      <c r="I28" s="179">
        <f>'RAS-funkcijski'!E141</f>
        <v>1788965.53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509.1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509.1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121453.13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156214.66000000015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14415.31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141799.35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H288" sqref="H2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1564895.3</v>
      </c>
      <c r="E6" s="51">
        <f>E7+E44+E50+E82+E106+E124+E133+E139</f>
        <v>1762807.9099999997</v>
      </c>
      <c r="F6" s="52">
        <f t="shared" ref="F6:F131" si="0">IF(D6&lt;&gt;0,IF(E6/D6&gt;=100,"&gt;&gt;100",E6/D6*100),"-")</f>
        <v>112.64701926064956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1423221.21</v>
      </c>
      <c r="E50" s="51">
        <f>E51+E54+E59+E62+E65+E68+E71+E74+E77</f>
        <v>1624704.47</v>
      </c>
      <c r="F50" s="52">
        <f t="shared" si="0"/>
        <v>114.15684776086215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1399253.74</v>
      </c>
      <c r="E68" s="51">
        <f t="shared" si="15"/>
        <v>1575780.66</v>
      </c>
      <c r="F68" s="52">
        <f t="shared" si="0"/>
        <v>112.61579047128363</v>
      </c>
    </row>
    <row r="69" spans="1:6" ht="12.75" customHeight="1" x14ac:dyDescent="0.2">
      <c r="A69" s="53" t="s">
        <v>184</v>
      </c>
      <c r="B69" s="85" t="s">
        <v>185</v>
      </c>
      <c r="C69" s="50" t="s">
        <v>184</v>
      </c>
      <c r="D69" s="242">
        <v>1387647.24</v>
      </c>
      <c r="E69" s="242">
        <v>1541479.96</v>
      </c>
      <c r="F69" s="52">
        <f t="shared" si="0"/>
        <v>111.08586646271858</v>
      </c>
    </row>
    <row r="70" spans="1:6" ht="24" x14ac:dyDescent="0.2">
      <c r="A70" s="53" t="s">
        <v>186</v>
      </c>
      <c r="B70" s="85" t="s">
        <v>187</v>
      </c>
      <c r="C70" s="50" t="s">
        <v>186</v>
      </c>
      <c r="D70" s="242">
        <v>11606.5</v>
      </c>
      <c r="E70" s="242">
        <v>34300.699999999997</v>
      </c>
      <c r="F70" s="52">
        <f t="shared" si="0"/>
        <v>295.53009089734201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13489.26</v>
      </c>
      <c r="E74" s="51">
        <f t="shared" si="17"/>
        <v>43261.8</v>
      </c>
      <c r="F74" s="52">
        <f t="shared" si="0"/>
        <v>320.71292272519025</v>
      </c>
    </row>
    <row r="75" spans="1:6" ht="12.75" customHeight="1" x14ac:dyDescent="0.2">
      <c r="A75" s="53" t="s">
        <v>196</v>
      </c>
      <c r="B75" s="85" t="s">
        <v>197</v>
      </c>
      <c r="C75" s="50" t="s">
        <v>196</v>
      </c>
      <c r="D75" s="242">
        <v>13489.26</v>
      </c>
      <c r="E75" s="242">
        <v>43261.8</v>
      </c>
      <c r="F75" s="52">
        <f t="shared" si="0"/>
        <v>320.71292272519025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10478.210000000001</v>
      </c>
      <c r="E77" s="51">
        <f t="shared" si="18"/>
        <v>5662.01</v>
      </c>
      <c r="F77" s="52">
        <f t="shared" si="0"/>
        <v>54.036042415641603</v>
      </c>
    </row>
    <row r="78" spans="1:6" ht="12.75" customHeight="1" x14ac:dyDescent="0.2">
      <c r="A78" s="53">
        <v>6391</v>
      </c>
      <c r="B78" s="85" t="s">
        <v>202</v>
      </c>
      <c r="C78" s="50" t="s">
        <v>203</v>
      </c>
      <c r="D78" s="242">
        <v>1397.53</v>
      </c>
      <c r="E78" s="242">
        <v>849.3</v>
      </c>
      <c r="F78" s="52">
        <f t="shared" si="0"/>
        <v>60.771504010647362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9080.68</v>
      </c>
      <c r="E80" s="242">
        <v>4812.71</v>
      </c>
      <c r="F80" s="52">
        <f t="shared" si="0"/>
        <v>52.999444975486419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0.14000000000000001</v>
      </c>
      <c r="F82" s="52">
        <f t="shared" si="0"/>
        <v>175.00000000000003</v>
      </c>
    </row>
    <row r="83" spans="1:6" ht="12.75" customHeight="1" x14ac:dyDescent="0.2">
      <c r="A83" s="53">
        <v>641</v>
      </c>
      <c r="B83" s="85" t="s">
        <v>212</v>
      </c>
      <c r="C83" s="50" t="s">
        <v>213</v>
      </c>
      <c r="D83" s="51">
        <f t="shared" ref="D83:E83" si="20">SUM(D84:D90)</f>
        <v>0.08</v>
      </c>
      <c r="E83" s="51">
        <f t="shared" si="20"/>
        <v>0.14000000000000001</v>
      </c>
      <c r="F83" s="52">
        <f t="shared" si="0"/>
        <v>175.00000000000003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0.14000000000000001</v>
      </c>
      <c r="F85" s="52">
        <f t="shared" si="0"/>
        <v>175.00000000000003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2304.0700000000002</v>
      </c>
      <c r="E106" s="51">
        <f t="shared" si="23"/>
        <v>599.20000000000005</v>
      </c>
      <c r="F106" s="52">
        <f t="shared" si="0"/>
        <v>26.006154326908472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2304.0700000000002</v>
      </c>
      <c r="E112" s="51">
        <f t="shared" si="25"/>
        <v>599.20000000000005</v>
      </c>
      <c r="F112" s="52">
        <f t="shared" si="0"/>
        <v>26.006154326908472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2304.0700000000002</v>
      </c>
      <c r="E117" s="242">
        <v>599.20000000000005</v>
      </c>
      <c r="F117" s="52">
        <f t="shared" si="0"/>
        <v>26.006154326908472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3982.42</v>
      </c>
      <c r="E124" s="51">
        <f t="shared" si="27"/>
        <v>7841.38</v>
      </c>
      <c r="F124" s="52">
        <f t="shared" si="0"/>
        <v>196.89987495040702</v>
      </c>
    </row>
    <row r="125" spans="1:6" ht="12.75" customHeight="1" x14ac:dyDescent="0.2">
      <c r="A125" s="53">
        <v>661</v>
      </c>
      <c r="B125" s="86" t="s">
        <v>296</v>
      </c>
      <c r="C125" s="50" t="s">
        <v>297</v>
      </c>
      <c r="D125" s="51">
        <f t="shared" ref="D125:E125" si="28">SUM(D126:D127)</f>
        <v>889.24</v>
      </c>
      <c r="E125" s="51">
        <f t="shared" si="28"/>
        <v>350</v>
      </c>
      <c r="F125" s="52">
        <f t="shared" si="0"/>
        <v>39.359453016058652</v>
      </c>
    </row>
    <row r="126" spans="1:6" ht="12.75" customHeight="1" x14ac:dyDescent="0.2">
      <c r="A126" s="53">
        <v>6614</v>
      </c>
      <c r="B126" s="86" t="s">
        <v>298</v>
      </c>
      <c r="C126" s="50" t="s">
        <v>299</v>
      </c>
      <c r="D126" s="242">
        <v>889.24</v>
      </c>
      <c r="E126" s="242">
        <v>350</v>
      </c>
      <c r="F126" s="52">
        <f t="shared" si="0"/>
        <v>39.359453016058652</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3093.18</v>
      </c>
      <c r="E128" s="51">
        <f t="shared" si="29"/>
        <v>7491.38</v>
      </c>
      <c r="F128" s="52">
        <f t="shared" si="0"/>
        <v>242.19023787817071</v>
      </c>
    </row>
    <row r="129" spans="1:6" ht="12.75" customHeight="1" x14ac:dyDescent="0.2">
      <c r="A129" s="53">
        <v>6631</v>
      </c>
      <c r="B129" s="86" t="s">
        <v>304</v>
      </c>
      <c r="C129" s="50" t="s">
        <v>305</v>
      </c>
      <c r="D129" s="242">
        <v>3093.18</v>
      </c>
      <c r="E129" s="242">
        <v>7491.38</v>
      </c>
      <c r="F129" s="52">
        <f t="shared" si="0"/>
        <v>242.19023787817071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135387.51999999999</v>
      </c>
      <c r="E133" s="51">
        <f t="shared" si="30"/>
        <v>129662.72</v>
      </c>
      <c r="F133" s="52">
        <f t="shared" ref="F133:F223" si="31">IF(D133&lt;&gt;0,IF(E133/D133&gt;=100,"&gt;&gt;100",E133/D133*100),"-")</f>
        <v>95.771545265028863</v>
      </c>
    </row>
    <row r="134" spans="1:6" ht="24" x14ac:dyDescent="0.2">
      <c r="A134" s="53">
        <v>671</v>
      </c>
      <c r="B134" s="232" t="s">
        <v>314</v>
      </c>
      <c r="C134" s="50" t="s">
        <v>315</v>
      </c>
      <c r="D134" s="51">
        <f t="shared" ref="D134:E134" si="32">SUM(D135:D137)</f>
        <v>135387.51999999999</v>
      </c>
      <c r="E134" s="51">
        <f t="shared" si="32"/>
        <v>129662.72</v>
      </c>
      <c r="F134" s="52">
        <f t="shared" si="31"/>
        <v>95.771545265028863</v>
      </c>
    </row>
    <row r="135" spans="1:6" ht="12.75" customHeight="1" x14ac:dyDescent="0.2">
      <c r="A135" s="53">
        <v>6711</v>
      </c>
      <c r="B135" s="85" t="s">
        <v>316</v>
      </c>
      <c r="C135" s="50" t="s">
        <v>317</v>
      </c>
      <c r="D135" s="242">
        <v>131938.04999999999</v>
      </c>
      <c r="E135" s="242">
        <v>129662.72</v>
      </c>
      <c r="F135" s="52">
        <f t="shared" si="31"/>
        <v>98.275455791562791</v>
      </c>
    </row>
    <row r="136" spans="1:6" ht="24" x14ac:dyDescent="0.2">
      <c r="A136" s="53">
        <v>6712</v>
      </c>
      <c r="B136" s="232" t="s">
        <v>318</v>
      </c>
      <c r="C136" s="50" t="s">
        <v>319</v>
      </c>
      <c r="D136" s="242">
        <v>3449.47</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1560003.82</v>
      </c>
      <c r="E151" s="51">
        <f t="shared" si="35"/>
        <v>1748935.57</v>
      </c>
      <c r="F151" s="52">
        <f t="shared" si="31"/>
        <v>112.11097995901061</v>
      </c>
    </row>
    <row r="152" spans="1:6" ht="12.75" customHeight="1" x14ac:dyDescent="0.2">
      <c r="A152" s="53">
        <v>31</v>
      </c>
      <c r="B152" s="85" t="s">
        <v>349</v>
      </c>
      <c r="C152" s="50" t="s">
        <v>35</v>
      </c>
      <c r="D152" s="51">
        <f t="shared" ref="D152:E152" si="36">D153+D158+D159</f>
        <v>1365326.51</v>
      </c>
      <c r="E152" s="51">
        <f t="shared" si="36"/>
        <v>1528951.6800000002</v>
      </c>
      <c r="F152" s="52">
        <f t="shared" si="31"/>
        <v>111.98432527322714</v>
      </c>
    </row>
    <row r="153" spans="1:6" ht="12.75" customHeight="1" x14ac:dyDescent="0.2">
      <c r="A153" s="53">
        <v>311</v>
      </c>
      <c r="B153" s="85" t="s">
        <v>350</v>
      </c>
      <c r="C153" s="50" t="s">
        <v>351</v>
      </c>
      <c r="D153" s="51">
        <f t="shared" ref="D153:E153" si="37">SUM(D154:D157)</f>
        <v>1133208.73</v>
      </c>
      <c r="E153" s="51">
        <f t="shared" si="37"/>
        <v>1258816.19</v>
      </c>
      <c r="F153" s="52">
        <f t="shared" si="31"/>
        <v>111.08422982233822</v>
      </c>
    </row>
    <row r="154" spans="1:6" ht="12.75" customHeight="1" x14ac:dyDescent="0.2">
      <c r="A154" s="53">
        <v>3111</v>
      </c>
      <c r="B154" s="85" t="s">
        <v>352</v>
      </c>
      <c r="C154" s="50" t="s">
        <v>353</v>
      </c>
      <c r="D154" s="242">
        <v>1073642.68</v>
      </c>
      <c r="E154" s="242">
        <v>1226058.92</v>
      </c>
      <c r="F154" s="52">
        <f t="shared" si="31"/>
        <v>114.19617930986125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19971.060000000001</v>
      </c>
      <c r="E156" s="242">
        <v>25332.78</v>
      </c>
      <c r="F156" s="52">
        <f t="shared" si="31"/>
        <v>126.84744825762877</v>
      </c>
    </row>
    <row r="157" spans="1:6" ht="12.75" customHeight="1" x14ac:dyDescent="0.2">
      <c r="A157" s="53">
        <v>3114</v>
      </c>
      <c r="B157" s="85" t="s">
        <v>358</v>
      </c>
      <c r="C157" s="50" t="s">
        <v>359</v>
      </c>
      <c r="D157" s="242">
        <v>39594.99</v>
      </c>
      <c r="E157" s="242">
        <v>7424.49</v>
      </c>
      <c r="F157" s="52">
        <f t="shared" si="31"/>
        <v>18.751084417498276</v>
      </c>
    </row>
    <row r="158" spans="1:6" ht="12.75" customHeight="1" x14ac:dyDescent="0.2">
      <c r="A158" s="53">
        <v>312</v>
      </c>
      <c r="B158" s="85" t="s">
        <v>360</v>
      </c>
      <c r="C158" s="50" t="s">
        <v>361</v>
      </c>
      <c r="D158" s="242">
        <v>44952.800000000003</v>
      </c>
      <c r="E158" s="242">
        <v>62132.61</v>
      </c>
      <c r="F158" s="52">
        <f t="shared" si="31"/>
        <v>138.21744140520724</v>
      </c>
    </row>
    <row r="159" spans="1:6" ht="12.75" customHeight="1" x14ac:dyDescent="0.2">
      <c r="A159" s="53">
        <v>313</v>
      </c>
      <c r="B159" s="85" t="s">
        <v>362</v>
      </c>
      <c r="C159" s="50" t="s">
        <v>363</v>
      </c>
      <c r="D159" s="51">
        <f t="shared" ref="D159:E159" si="38">SUM(D160:D162)</f>
        <v>187164.97999999998</v>
      </c>
      <c r="E159" s="51">
        <f t="shared" si="38"/>
        <v>208002.88</v>
      </c>
      <c r="F159" s="52">
        <f t="shared" si="31"/>
        <v>111.13343959965161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187108.55</v>
      </c>
      <c r="E161" s="242">
        <v>207579.9</v>
      </c>
      <c r="F161" s="52">
        <f t="shared" si="31"/>
        <v>110.94089500453079</v>
      </c>
    </row>
    <row r="162" spans="1:6" ht="12.75" customHeight="1" x14ac:dyDescent="0.2">
      <c r="A162" s="53">
        <v>3133</v>
      </c>
      <c r="B162" s="85" t="s">
        <v>367</v>
      </c>
      <c r="C162" s="50" t="s">
        <v>368</v>
      </c>
      <c r="D162" s="242">
        <v>56.43</v>
      </c>
      <c r="E162" s="242">
        <v>422.98</v>
      </c>
      <c r="F162" s="52">
        <f t="shared" si="31"/>
        <v>749.56583377636014</v>
      </c>
    </row>
    <row r="163" spans="1:6" ht="12.75" customHeight="1" x14ac:dyDescent="0.2">
      <c r="A163" s="53">
        <v>32</v>
      </c>
      <c r="B163" s="85" t="s">
        <v>369</v>
      </c>
      <c r="C163" s="50" t="s">
        <v>370</v>
      </c>
      <c r="D163" s="51">
        <f t="shared" ref="D163:E163" si="39">D164+D169+D177+D187+D188</f>
        <v>191488.34</v>
      </c>
      <c r="E163" s="51">
        <f t="shared" si="39"/>
        <v>215287.38999999998</v>
      </c>
      <c r="F163" s="52">
        <f t="shared" si="31"/>
        <v>112.42845909051171</v>
      </c>
    </row>
    <row r="164" spans="1:6" ht="12.75" customHeight="1" x14ac:dyDescent="0.2">
      <c r="A164" s="53">
        <v>321</v>
      </c>
      <c r="B164" s="85" t="s">
        <v>371</v>
      </c>
      <c r="C164" s="50" t="s">
        <v>372</v>
      </c>
      <c r="D164" s="51">
        <f t="shared" ref="D164:E164" si="40">SUM(D165:D168)</f>
        <v>85994.69</v>
      </c>
      <c r="E164" s="51">
        <f t="shared" si="40"/>
        <v>76972.47</v>
      </c>
      <c r="F164" s="52">
        <f t="shared" si="31"/>
        <v>89.508398716246319</v>
      </c>
    </row>
    <row r="165" spans="1:6" ht="12.75" customHeight="1" x14ac:dyDescent="0.2">
      <c r="A165" s="53">
        <v>3211</v>
      </c>
      <c r="B165" s="85" t="s">
        <v>373</v>
      </c>
      <c r="C165" s="50" t="s">
        <v>374</v>
      </c>
      <c r="D165" s="242">
        <v>42805.9</v>
      </c>
      <c r="E165" s="242">
        <v>20615.3</v>
      </c>
      <c r="F165" s="52">
        <f t="shared" si="31"/>
        <v>48.159949913446511</v>
      </c>
    </row>
    <row r="166" spans="1:6" ht="12.75" customHeight="1" x14ac:dyDescent="0.2">
      <c r="A166" s="53">
        <v>3212</v>
      </c>
      <c r="B166" s="85" t="s">
        <v>375</v>
      </c>
      <c r="C166" s="50" t="s">
        <v>376</v>
      </c>
      <c r="D166" s="242">
        <v>42594.19</v>
      </c>
      <c r="E166" s="242">
        <v>50320.91</v>
      </c>
      <c r="F166" s="52">
        <f t="shared" si="31"/>
        <v>118.14031444194619</v>
      </c>
    </row>
    <row r="167" spans="1:6" ht="12.75" customHeight="1" x14ac:dyDescent="0.2">
      <c r="A167" s="53">
        <v>3213</v>
      </c>
      <c r="B167" s="85" t="s">
        <v>377</v>
      </c>
      <c r="C167" s="50" t="s">
        <v>378</v>
      </c>
      <c r="D167" s="242">
        <v>594.6</v>
      </c>
      <c r="E167" s="242">
        <v>6036.26</v>
      </c>
      <c r="F167" s="52">
        <f t="shared" si="31"/>
        <v>1015.179952909519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68792.31</v>
      </c>
      <c r="E169" s="51">
        <f t="shared" si="41"/>
        <v>59502.44999999999</v>
      </c>
      <c r="F169" s="52">
        <f t="shared" si="31"/>
        <v>86.495787101785055</v>
      </c>
    </row>
    <row r="170" spans="1:6" ht="12.75" customHeight="1" x14ac:dyDescent="0.2">
      <c r="A170" s="53">
        <v>3221</v>
      </c>
      <c r="B170" s="85" t="s">
        <v>383</v>
      </c>
      <c r="C170" s="50" t="s">
        <v>384</v>
      </c>
      <c r="D170" s="242">
        <v>29308</v>
      </c>
      <c r="E170" s="242">
        <v>33723.85</v>
      </c>
      <c r="F170" s="52">
        <f t="shared" si="31"/>
        <v>115.0670465401938</v>
      </c>
    </row>
    <row r="171" spans="1:6" ht="12.75" customHeight="1" x14ac:dyDescent="0.2">
      <c r="A171" s="53">
        <v>3222</v>
      </c>
      <c r="B171" s="85" t="s">
        <v>385</v>
      </c>
      <c r="C171" s="50" t="s">
        <v>386</v>
      </c>
      <c r="D171" s="242">
        <v>2824.24</v>
      </c>
      <c r="E171" s="242">
        <v>768.68</v>
      </c>
      <c r="F171" s="52">
        <f t="shared" si="31"/>
        <v>27.217233662861513</v>
      </c>
    </row>
    <row r="172" spans="1:6" ht="12.75" customHeight="1" x14ac:dyDescent="0.2">
      <c r="A172" s="53">
        <v>3223</v>
      </c>
      <c r="B172" s="85" t="s">
        <v>387</v>
      </c>
      <c r="C172" s="50" t="s">
        <v>388</v>
      </c>
      <c r="D172" s="242">
        <v>30341.99</v>
      </c>
      <c r="E172" s="242">
        <v>20744.759999999998</v>
      </c>
      <c r="F172" s="52">
        <f t="shared" si="31"/>
        <v>68.369806990246843</v>
      </c>
    </row>
    <row r="173" spans="1:6" ht="12.75" customHeight="1" x14ac:dyDescent="0.2">
      <c r="A173" s="53">
        <v>3224</v>
      </c>
      <c r="B173" s="85" t="s">
        <v>389</v>
      </c>
      <c r="C173" s="50" t="s">
        <v>390</v>
      </c>
      <c r="D173" s="242">
        <v>2302.39</v>
      </c>
      <c r="E173" s="242">
        <v>1705.2</v>
      </c>
      <c r="F173" s="52">
        <f t="shared" si="31"/>
        <v>74.062170179682866</v>
      </c>
    </row>
    <row r="174" spans="1:6" ht="12.75" customHeight="1" x14ac:dyDescent="0.2">
      <c r="A174" s="53">
        <v>3225</v>
      </c>
      <c r="B174" s="85" t="s">
        <v>391</v>
      </c>
      <c r="C174" s="50" t="s">
        <v>392</v>
      </c>
      <c r="D174" s="242">
        <v>3933.73</v>
      </c>
      <c r="E174" s="242">
        <v>2385.1799999999998</v>
      </c>
      <c r="F174" s="52">
        <f t="shared" si="31"/>
        <v>60.634054701263175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81.96</v>
      </c>
      <c r="E176" s="242">
        <v>174.78</v>
      </c>
      <c r="F176" s="52">
        <f t="shared" si="31"/>
        <v>213.25036603221085</v>
      </c>
    </row>
    <row r="177" spans="1:6" ht="12.75" customHeight="1" x14ac:dyDescent="0.2">
      <c r="A177" s="53">
        <v>323</v>
      </c>
      <c r="B177" s="85" t="s">
        <v>397</v>
      </c>
      <c r="C177" s="50" t="s">
        <v>398</v>
      </c>
      <c r="D177" s="51">
        <f t="shared" ref="D177:E177" si="42">SUM(D178:D186)</f>
        <v>21326.07</v>
      </c>
      <c r="E177" s="51">
        <f t="shared" si="42"/>
        <v>26351.129999999997</v>
      </c>
      <c r="F177" s="52">
        <f t="shared" si="31"/>
        <v>123.56299121216425</v>
      </c>
    </row>
    <row r="178" spans="1:6" ht="12.75" customHeight="1" x14ac:dyDescent="0.2">
      <c r="A178" s="53">
        <v>3231</v>
      </c>
      <c r="B178" s="85" t="s">
        <v>399</v>
      </c>
      <c r="C178" s="50" t="s">
        <v>400</v>
      </c>
      <c r="D178" s="242">
        <v>4918.8100000000004</v>
      </c>
      <c r="E178" s="242">
        <v>5330.69</v>
      </c>
      <c r="F178" s="52">
        <f t="shared" si="31"/>
        <v>108.37357003014955</v>
      </c>
    </row>
    <row r="179" spans="1:6" ht="12.75" customHeight="1" x14ac:dyDescent="0.2">
      <c r="A179" s="53">
        <v>3232</v>
      </c>
      <c r="B179" s="85" t="s">
        <v>401</v>
      </c>
      <c r="C179" s="50" t="s">
        <v>402</v>
      </c>
      <c r="D179" s="242">
        <v>2140.65</v>
      </c>
      <c r="E179" s="242">
        <v>1746.18</v>
      </c>
      <c r="F179" s="52">
        <f t="shared" si="31"/>
        <v>81.572419592179941</v>
      </c>
    </row>
    <row r="180" spans="1:6" ht="12.75" customHeight="1" x14ac:dyDescent="0.2">
      <c r="A180" s="53">
        <v>3233</v>
      </c>
      <c r="B180" s="85" t="s">
        <v>403</v>
      </c>
      <c r="C180" s="50" t="s">
        <v>404</v>
      </c>
      <c r="D180" s="242">
        <v>1345.81</v>
      </c>
      <c r="E180" s="242">
        <v>282</v>
      </c>
      <c r="F180" s="52">
        <f t="shared" si="31"/>
        <v>20.953923659357564</v>
      </c>
    </row>
    <row r="181" spans="1:6" ht="12.75" customHeight="1" x14ac:dyDescent="0.2">
      <c r="A181" s="53">
        <v>3234</v>
      </c>
      <c r="B181" s="85" t="s">
        <v>405</v>
      </c>
      <c r="C181" s="50" t="s">
        <v>406</v>
      </c>
      <c r="D181" s="242">
        <v>5382.64</v>
      </c>
      <c r="E181" s="242">
        <v>5915.2</v>
      </c>
      <c r="F181" s="52">
        <f t="shared" si="31"/>
        <v>109.89402969546542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1335.19</v>
      </c>
      <c r="E183" s="242">
        <v>2608.0500000000002</v>
      </c>
      <c r="F183" s="52">
        <f t="shared" si="31"/>
        <v>195.33175053737671</v>
      </c>
    </row>
    <row r="184" spans="1:6" ht="12.75" customHeight="1" x14ac:dyDescent="0.2">
      <c r="A184" s="53">
        <v>3237</v>
      </c>
      <c r="B184" s="85" t="s">
        <v>411</v>
      </c>
      <c r="C184" s="50" t="s">
        <v>412</v>
      </c>
      <c r="D184" s="242">
        <v>848.01</v>
      </c>
      <c r="E184" s="242">
        <v>3904.51</v>
      </c>
      <c r="F184" s="52">
        <f t="shared" si="31"/>
        <v>460.43207037652866</v>
      </c>
    </row>
    <row r="185" spans="1:6" ht="12.75" customHeight="1" x14ac:dyDescent="0.2">
      <c r="A185" s="53">
        <v>3238</v>
      </c>
      <c r="B185" s="85" t="s">
        <v>413</v>
      </c>
      <c r="C185" s="50" t="s">
        <v>414</v>
      </c>
      <c r="D185" s="242">
        <v>1496.7</v>
      </c>
      <c r="E185" s="242">
        <v>3892.21</v>
      </c>
      <c r="F185" s="52">
        <f t="shared" si="31"/>
        <v>260.05278278880206</v>
      </c>
    </row>
    <row r="186" spans="1:6" ht="12.75" customHeight="1" x14ac:dyDescent="0.2">
      <c r="A186" s="53">
        <v>3239</v>
      </c>
      <c r="B186" s="85" t="s">
        <v>415</v>
      </c>
      <c r="C186" s="50" t="s">
        <v>416</v>
      </c>
      <c r="D186" s="242">
        <v>3858.26</v>
      </c>
      <c r="E186" s="242">
        <v>2672.29</v>
      </c>
      <c r="F186" s="52">
        <f t="shared" si="31"/>
        <v>69.26153240061582</v>
      </c>
    </row>
    <row r="187" spans="1:6" ht="12.75" customHeight="1" x14ac:dyDescent="0.2">
      <c r="A187" s="53">
        <v>324</v>
      </c>
      <c r="B187" s="85" t="s">
        <v>417</v>
      </c>
      <c r="C187" s="50" t="s">
        <v>418</v>
      </c>
      <c r="D187" s="242">
        <v>0</v>
      </c>
      <c r="E187" s="242">
        <v>31929.16</v>
      </c>
      <c r="F187" s="52" t="str">
        <f t="shared" si="31"/>
        <v>-</v>
      </c>
    </row>
    <row r="188" spans="1:6" ht="12.75" customHeight="1" x14ac:dyDescent="0.2">
      <c r="A188" s="53">
        <v>329</v>
      </c>
      <c r="B188" s="85" t="s">
        <v>419</v>
      </c>
      <c r="C188" s="50" t="s">
        <v>420</v>
      </c>
      <c r="D188" s="51">
        <f t="shared" ref="D188:E188" si="43">SUM(D189:D195)</f>
        <v>15375.27</v>
      </c>
      <c r="E188" s="51">
        <f t="shared" si="43"/>
        <v>20532.18</v>
      </c>
      <c r="F188" s="52">
        <f t="shared" si="31"/>
        <v>133.54028904858254</v>
      </c>
    </row>
    <row r="189" spans="1:6" ht="12.75" customHeight="1" x14ac:dyDescent="0.2">
      <c r="A189" s="53">
        <v>3291</v>
      </c>
      <c r="B189" s="232" t="s">
        <v>421</v>
      </c>
      <c r="C189" s="50" t="s">
        <v>422</v>
      </c>
      <c r="D189" s="242">
        <v>0</v>
      </c>
      <c r="E189" s="242">
        <v>100</v>
      </c>
      <c r="F189" s="52" t="str">
        <f t="shared" si="31"/>
        <v>-</v>
      </c>
    </row>
    <row r="190" spans="1:6" ht="12.75" customHeight="1" x14ac:dyDescent="0.2">
      <c r="A190" s="53">
        <v>3292</v>
      </c>
      <c r="B190" s="85" t="s">
        <v>423</v>
      </c>
      <c r="C190" s="50" t="s">
        <v>424</v>
      </c>
      <c r="D190" s="242">
        <v>2170.4</v>
      </c>
      <c r="E190" s="242">
        <v>990.67</v>
      </c>
      <c r="F190" s="52">
        <f t="shared" si="31"/>
        <v>45.644581643936597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73</v>
      </c>
      <c r="E192" s="242">
        <v>224.82</v>
      </c>
      <c r="F192" s="52">
        <f t="shared" si="31"/>
        <v>307.97260273972597</v>
      </c>
    </row>
    <row r="193" spans="1:6" ht="12.75" customHeight="1" x14ac:dyDescent="0.2">
      <c r="A193" s="53">
        <v>3295</v>
      </c>
      <c r="B193" s="85" t="s">
        <v>429</v>
      </c>
      <c r="C193" s="50" t="s">
        <v>430</v>
      </c>
      <c r="D193" s="242">
        <v>3351.75</v>
      </c>
      <c r="E193" s="242">
        <v>3644.92</v>
      </c>
      <c r="F193" s="52">
        <f t="shared" si="31"/>
        <v>108.74677407324531</v>
      </c>
    </row>
    <row r="194" spans="1:6" ht="12.75" customHeight="1" x14ac:dyDescent="0.2">
      <c r="A194" s="53" t="s">
        <v>431</v>
      </c>
      <c r="B194" s="85" t="s">
        <v>432</v>
      </c>
      <c r="C194" s="50" t="s">
        <v>431</v>
      </c>
      <c r="D194" s="242">
        <v>2002.09</v>
      </c>
      <c r="E194" s="242">
        <v>3203.99</v>
      </c>
      <c r="F194" s="52">
        <f t="shared" si="31"/>
        <v>160.03226628173559</v>
      </c>
    </row>
    <row r="195" spans="1:6" ht="12.75" customHeight="1" x14ac:dyDescent="0.2">
      <c r="A195" s="53">
        <v>3299</v>
      </c>
      <c r="B195" s="85" t="s">
        <v>433</v>
      </c>
      <c r="C195" s="50" t="s">
        <v>434</v>
      </c>
      <c r="D195" s="242">
        <v>7778.03</v>
      </c>
      <c r="E195" s="242">
        <v>12367.78</v>
      </c>
      <c r="F195" s="52">
        <f t="shared" si="31"/>
        <v>159.0091578458813</v>
      </c>
    </row>
    <row r="196" spans="1:6" ht="12.75" customHeight="1" x14ac:dyDescent="0.2">
      <c r="A196" s="53">
        <v>34</v>
      </c>
      <c r="B196" s="232" t="s">
        <v>435</v>
      </c>
      <c r="C196" s="50" t="s">
        <v>436</v>
      </c>
      <c r="D196" s="51">
        <f t="shared" ref="D196:E196" si="44">D197+D202+D210</f>
        <v>3188.97</v>
      </c>
      <c r="E196" s="51">
        <f t="shared" si="44"/>
        <v>4155.3999999999996</v>
      </c>
      <c r="F196" s="52">
        <f t="shared" si="31"/>
        <v>130.30539641326195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3188.97</v>
      </c>
      <c r="E210" s="51">
        <f t="shared" si="47"/>
        <v>4155.3999999999996</v>
      </c>
      <c r="F210" s="52">
        <f t="shared" si="31"/>
        <v>130.30539641326195</v>
      </c>
    </row>
    <row r="211" spans="1:6" ht="12.75" customHeight="1" x14ac:dyDescent="0.2">
      <c r="A211" s="53">
        <v>3431</v>
      </c>
      <c r="B211" s="232" t="s">
        <v>465</v>
      </c>
      <c r="C211" s="50" t="s">
        <v>466</v>
      </c>
      <c r="D211" s="242">
        <v>1850.35</v>
      </c>
      <c r="E211" s="242">
        <v>2000.63</v>
      </c>
      <c r="F211" s="52">
        <f t="shared" si="31"/>
        <v>108.12170670413708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1338.62</v>
      </c>
      <c r="E213" s="242">
        <v>2154.77</v>
      </c>
      <c r="F213" s="52">
        <f t="shared" si="31"/>
        <v>160.96950590907056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541.1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541.1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541.1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1560003.82</v>
      </c>
      <c r="E289" s="51">
        <f t="shared" si="79"/>
        <v>1748935.57</v>
      </c>
      <c r="F289" s="52">
        <f t="shared" si="76"/>
        <v>112.11097995901061</v>
      </c>
    </row>
    <row r="290" spans="1:6" ht="12.75" customHeight="1" x14ac:dyDescent="0.2">
      <c r="A290" s="53" t="s">
        <v>608</v>
      </c>
      <c r="B290" s="85" t="s">
        <v>619</v>
      </c>
      <c r="C290" s="50" t="s">
        <v>620</v>
      </c>
      <c r="D290" s="51">
        <f>IF(D6&gt;=D289,D6-D289,0)</f>
        <v>4891.4799999999814</v>
      </c>
      <c r="E290" s="51">
        <f>IF(E6&gt;=E289,E6-E289,0)</f>
        <v>13872.339999999618</v>
      </c>
      <c r="F290" s="52">
        <f t="shared" si="76"/>
        <v>283.60209997791407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24283.57</v>
      </c>
      <c r="E292" s="242">
        <v>8255.6</v>
      </c>
      <c r="F292" s="52">
        <f t="shared" si="76"/>
        <v>33.996648762929013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15055.97</v>
      </c>
      <c r="E350" s="51">
        <f t="shared" si="95"/>
        <v>40029.96</v>
      </c>
      <c r="F350" s="52">
        <f t="shared" si="81"/>
        <v>265.87433423419412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15055.97</v>
      </c>
      <c r="E363" s="51">
        <f t="shared" si="99"/>
        <v>40029.96</v>
      </c>
      <c r="F363" s="52">
        <f t="shared" si="81"/>
        <v>265.87433423419412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14624.619999999999</v>
      </c>
      <c r="E369" s="51">
        <f t="shared" si="101"/>
        <v>39599.78</v>
      </c>
      <c r="F369" s="52">
        <f t="shared" si="81"/>
        <v>270.77476201091042</v>
      </c>
    </row>
    <row r="370" spans="1:6" ht="12.75" customHeight="1" x14ac:dyDescent="0.2">
      <c r="A370" s="53">
        <v>4221</v>
      </c>
      <c r="B370" s="85" t="s">
        <v>674</v>
      </c>
      <c r="C370" s="50" t="s">
        <v>766</v>
      </c>
      <c r="D370" s="242">
        <v>7941.2</v>
      </c>
      <c r="E370" s="242">
        <v>9496.5</v>
      </c>
      <c r="F370" s="52">
        <f t="shared" si="81"/>
        <v>119.5852012290334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6683.42</v>
      </c>
      <c r="E372" s="242">
        <v>23338.98</v>
      </c>
      <c r="F372" s="52">
        <f t="shared" si="81"/>
        <v>349.20714245102056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6764.3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431.35</v>
      </c>
      <c r="E383" s="51">
        <f t="shared" si="103"/>
        <v>430.18</v>
      </c>
      <c r="F383" s="52">
        <f t="shared" si="81"/>
        <v>99.72875854874232</v>
      </c>
    </row>
    <row r="384" spans="1:6" ht="12.75" customHeight="1" x14ac:dyDescent="0.2">
      <c r="A384" s="53">
        <v>4241</v>
      </c>
      <c r="B384" s="85" t="s">
        <v>783</v>
      </c>
      <c r="C384" s="50" t="s">
        <v>784</v>
      </c>
      <c r="D384" s="242">
        <v>431.35</v>
      </c>
      <c r="E384" s="242">
        <v>430.18</v>
      </c>
      <c r="F384" s="52">
        <f t="shared" si="81"/>
        <v>99.72875854874232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15055.97</v>
      </c>
      <c r="E408" s="51">
        <f t="shared" si="111"/>
        <v>40029.96</v>
      </c>
      <c r="F408" s="52">
        <f t="shared" si="81"/>
        <v>265.87433423419412</v>
      </c>
    </row>
    <row r="409" spans="1:6" ht="12.75" customHeight="1" x14ac:dyDescent="0.2">
      <c r="A409" s="53">
        <v>92212</v>
      </c>
      <c r="B409" s="85" t="s">
        <v>823</v>
      </c>
      <c r="C409" s="50" t="s">
        <v>824</v>
      </c>
      <c r="D409" s="242">
        <v>0</v>
      </c>
      <c r="E409" s="242">
        <v>5737.08</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1564895.3</v>
      </c>
      <c r="E412" s="51">
        <f>E6+E298</f>
        <v>1762807.9099999997</v>
      </c>
      <c r="F412" s="52">
        <f t="shared" si="81"/>
        <v>112.64701926064956</v>
      </c>
    </row>
    <row r="413" spans="1:6" ht="12.75" customHeight="1" x14ac:dyDescent="0.2">
      <c r="A413" s="53" t="s">
        <v>608</v>
      </c>
      <c r="B413" s="85" t="s">
        <v>831</v>
      </c>
      <c r="C413" s="50" t="s">
        <v>832</v>
      </c>
      <c r="D413" s="51">
        <f t="shared" ref="D413:E413" si="112">D289+D350</f>
        <v>1575059.79</v>
      </c>
      <c r="E413" s="51">
        <f t="shared" si="112"/>
        <v>1788965.53</v>
      </c>
      <c r="F413" s="52">
        <f t="shared" si="81"/>
        <v>113.58080127231234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10164.489999999991</v>
      </c>
      <c r="E415" s="51">
        <f t="shared" si="114"/>
        <v>26157.620000000345</v>
      </c>
      <c r="F415" s="52">
        <f t="shared" si="81"/>
        <v>257.34316232295345</v>
      </c>
    </row>
    <row r="416" spans="1:6" ht="12.75" customHeight="1" x14ac:dyDescent="0.2">
      <c r="A416" s="60" t="s">
        <v>837</v>
      </c>
      <c r="B416" s="232" t="s">
        <v>838</v>
      </c>
      <c r="C416" s="61" t="s">
        <v>839</v>
      </c>
      <c r="D416" s="51">
        <f t="shared" ref="D416:E416" si="115">IF(D292-D293+D409-D410&gt;=0,D292-D293+D409-D410,0)</f>
        <v>24283.57</v>
      </c>
      <c r="E416" s="51">
        <f t="shared" si="115"/>
        <v>13992.68</v>
      </c>
      <c r="F416" s="52">
        <f t="shared" si="81"/>
        <v>57.622005331176595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1564895.3</v>
      </c>
      <c r="E639" s="51">
        <f t="shared" si="180"/>
        <v>1762807.9099999997</v>
      </c>
      <c r="F639" s="52">
        <f t="shared" si="119"/>
        <v>112.64701926064956</v>
      </c>
    </row>
    <row r="640" spans="1:6" ht="12.75" customHeight="1" x14ac:dyDescent="0.2">
      <c r="A640" s="53" t="s">
        <v>608</v>
      </c>
      <c r="B640" s="85" t="s">
        <v>1277</v>
      </c>
      <c r="C640" s="50" t="s">
        <v>1278</v>
      </c>
      <c r="D640" s="51">
        <f t="shared" ref="D640:E640" si="181">D413+D528</f>
        <v>1575059.79</v>
      </c>
      <c r="E640" s="51">
        <f t="shared" si="181"/>
        <v>1788965.53</v>
      </c>
      <c r="F640" s="52">
        <f t="shared" si="119"/>
        <v>113.58080127231234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10164.489999999991</v>
      </c>
      <c r="E642" s="51">
        <f t="shared" si="183"/>
        <v>26157.620000000345</v>
      </c>
      <c r="F642" s="52">
        <f t="shared" si="119"/>
        <v>257.34316232295345</v>
      </c>
    </row>
    <row r="643" spans="1:6" ht="24" x14ac:dyDescent="0.2">
      <c r="A643" s="60" t="s">
        <v>1283</v>
      </c>
      <c r="B643" s="85" t="s">
        <v>1284</v>
      </c>
      <c r="C643" s="61" t="s">
        <v>1283</v>
      </c>
      <c r="D643" s="51">
        <f t="shared" ref="D643:E643" si="184">IF(D416-D417+D637-D638&gt;=0,D416-D417+D637-D638,0)</f>
        <v>24283.57</v>
      </c>
      <c r="E643" s="51">
        <f t="shared" si="184"/>
        <v>13992.68</v>
      </c>
      <c r="F643" s="52">
        <f t="shared" si="119"/>
        <v>57.622005331176595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14119.080000000009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12164.940000000344</v>
      </c>
      <c r="F646" s="52" t="str">
        <f t="shared" si="119"/>
        <v>-</v>
      </c>
    </row>
    <row r="647" spans="1:6" ht="24" x14ac:dyDescent="0.2">
      <c r="A647" s="55" t="s">
        <v>1291</v>
      </c>
      <c r="B647" s="233" t="s">
        <v>1292</v>
      </c>
      <c r="C647" s="56" t="s">
        <v>1291</v>
      </c>
      <c r="D647" s="243">
        <v>114126.6</v>
      </c>
      <c r="E647" s="243">
        <v>137280.17000000001</v>
      </c>
      <c r="F647" s="57">
        <f t="shared" si="119"/>
        <v>120.28761918781423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38030.22</v>
      </c>
      <c r="E649" s="242">
        <v>9412.0400000000009</v>
      </c>
      <c r="F649" s="52">
        <f t="shared" ref="F649:F724" si="188">IF(D649&lt;&gt;0,IF(E649/D649&gt;=100,"&gt;&gt;100",E649/D649*100),"-")</f>
        <v>24.74884447158076</v>
      </c>
    </row>
    <row r="650" spans="1:6" ht="12.75" customHeight="1" x14ac:dyDescent="0.2">
      <c r="A650" s="53" t="s">
        <v>1296</v>
      </c>
      <c r="B650" s="85" t="s">
        <v>1297</v>
      </c>
      <c r="C650" s="50" t="s">
        <v>1296</v>
      </c>
      <c r="D650" s="242">
        <v>219819.04</v>
      </c>
      <c r="E650" s="242">
        <v>326696.07</v>
      </c>
      <c r="F650" s="52">
        <f t="shared" si="188"/>
        <v>148.62046072078198</v>
      </c>
    </row>
    <row r="651" spans="1:6" ht="12.75" customHeight="1" x14ac:dyDescent="0.2">
      <c r="A651" s="53" t="s">
        <v>1298</v>
      </c>
      <c r="B651" s="85" t="s">
        <v>1299</v>
      </c>
      <c r="C651" s="50" t="s">
        <v>1298</v>
      </c>
      <c r="D651" s="242">
        <v>248437.22</v>
      </c>
      <c r="E651" s="242">
        <v>332076.7</v>
      </c>
      <c r="F651" s="52">
        <f t="shared" si="188"/>
        <v>133.66624372950238</v>
      </c>
    </row>
    <row r="652" spans="1:6" ht="24" x14ac:dyDescent="0.2">
      <c r="A652" s="53">
        <v>11</v>
      </c>
      <c r="B652" s="85" t="s">
        <v>1300</v>
      </c>
      <c r="C652" s="50" t="s">
        <v>1301</v>
      </c>
      <c r="D652" s="51">
        <f t="shared" ref="D652:E652" si="189">+D649+D650-D651</f>
        <v>9412.0400000000081</v>
      </c>
      <c r="E652" s="51">
        <f t="shared" si="189"/>
        <v>4031.4099999999744</v>
      </c>
      <c r="F652" s="52">
        <f t="shared" si="188"/>
        <v>42.832478400006494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78</v>
      </c>
      <c r="F654" s="52">
        <f t="shared" si="188"/>
        <v>102.63157894736842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66</v>
      </c>
      <c r="E656" s="262">
        <v>67</v>
      </c>
      <c r="F656" s="52">
        <f t="shared" si="188"/>
        <v>101.51515151515152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1371873.13</v>
      </c>
      <c r="E675" s="242">
        <v>1533151.93</v>
      </c>
      <c r="F675" s="52">
        <f t="shared" si="188"/>
        <v>111.75610167392082</v>
      </c>
    </row>
    <row r="676" spans="1:6" ht="24" x14ac:dyDescent="0.2">
      <c r="A676" s="53">
        <v>63613</v>
      </c>
      <c r="B676" s="232" t="s">
        <v>1349</v>
      </c>
      <c r="C676" s="50" t="s">
        <v>1350</v>
      </c>
      <c r="D676" s="242">
        <v>15774.11</v>
      </c>
      <c r="E676" s="242">
        <v>8328.0300000000007</v>
      </c>
      <c r="F676" s="52">
        <f t="shared" si="188"/>
        <v>52.795561841523863</v>
      </c>
    </row>
    <row r="677" spans="1:6" ht="24" x14ac:dyDescent="0.2">
      <c r="A677" s="53">
        <v>63622</v>
      </c>
      <c r="B677" s="232" t="s">
        <v>1351</v>
      </c>
      <c r="C677" s="50" t="s">
        <v>1352</v>
      </c>
      <c r="D677" s="242">
        <v>431.35</v>
      </c>
      <c r="E677" s="242">
        <v>438</v>
      </c>
      <c r="F677" s="52">
        <f t="shared" si="188"/>
        <v>101.54167149646457</v>
      </c>
    </row>
    <row r="678" spans="1:6" ht="24" x14ac:dyDescent="0.2">
      <c r="A678" s="53">
        <v>63623</v>
      </c>
      <c r="B678" s="232" t="s">
        <v>1353</v>
      </c>
      <c r="C678" s="50" t="s">
        <v>1354</v>
      </c>
      <c r="D678" s="242">
        <v>11175.15</v>
      </c>
      <c r="E678" s="242">
        <v>33862.699999999997</v>
      </c>
      <c r="F678" s="52">
        <f t="shared" si="188"/>
        <v>303.01785658358051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13489.26</v>
      </c>
      <c r="E694" s="242">
        <v>43261.8</v>
      </c>
      <c r="F694" s="52">
        <f t="shared" si="188"/>
        <v>320.71292272519025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2304.0700000000002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465.77</v>
      </c>
      <c r="E717" s="242">
        <v>2854.57</v>
      </c>
      <c r="F717" s="52">
        <f t="shared" si="188"/>
        <v>612.87115958520303</v>
      </c>
    </row>
    <row r="718" spans="1:6" ht="12.75" customHeight="1" x14ac:dyDescent="0.2">
      <c r="A718" s="53">
        <v>32121</v>
      </c>
      <c r="B718" s="85" t="s">
        <v>1415</v>
      </c>
      <c r="C718" s="50" t="s">
        <v>1416</v>
      </c>
      <c r="D718" s="242">
        <v>42594.19</v>
      </c>
      <c r="E718" s="242">
        <v>50320.91</v>
      </c>
      <c r="F718" s="52">
        <f t="shared" si="188"/>
        <v>118.14031444194619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1335.19</v>
      </c>
      <c r="E720" s="242">
        <v>2608.0500000000002</v>
      </c>
      <c r="F720" s="52">
        <f t="shared" si="188"/>
        <v>195.33175053737671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308.82</v>
      </c>
      <c r="E722" s="242">
        <v>310.25</v>
      </c>
      <c r="F722" s="52">
        <f t="shared" si="188"/>
        <v>100.46305291108088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263762.51999999996</v>
      </c>
      <c r="E6" s="229">
        <f t="shared" si="0"/>
        <v>312345.46000000002</v>
      </c>
      <c r="F6" s="230">
        <f t="shared" ref="F6:F260" si="1">IF(D6&gt;0,IF(E6/D6&gt;=100,"&gt;&gt;100",E6/D6*100),"-")</f>
        <v>118.41919769344031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134883.32999999999</v>
      </c>
      <c r="E7" s="104">
        <f t="shared" si="2"/>
        <v>166514.70000000001</v>
      </c>
      <c r="F7" s="93">
        <f t="shared" si="1"/>
        <v>123.45091124307208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54412.08</v>
      </c>
      <c r="E8" s="104">
        <f>E9+E10-E11</f>
        <v>53571.119999999995</v>
      </c>
      <c r="F8" s="93">
        <f t="shared" si="1"/>
        <v>98.454460847664691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8630.43</v>
      </c>
      <c r="E9" s="247">
        <v>8630.43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66534.570000000007</v>
      </c>
      <c r="E10" s="247">
        <v>66534.570000000007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20752.919999999998</v>
      </c>
      <c r="E11" s="247">
        <v>21593.88</v>
      </c>
      <c r="F11" s="93">
        <f t="shared" si="1"/>
        <v>104.0522490329072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80471.249999999985</v>
      </c>
      <c r="E12" s="104">
        <f t="shared" si="3"/>
        <v>112943.58000000002</v>
      </c>
      <c r="F12" s="93">
        <f t="shared" si="1"/>
        <v>140.35270981872412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45519.59</v>
      </c>
      <c r="E13" s="104">
        <f t="shared" si="4"/>
        <v>44469.599999999999</v>
      </c>
      <c r="F13" s="93">
        <f t="shared" si="1"/>
        <v>97.693322808926879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51531</v>
      </c>
      <c r="E15" s="247">
        <v>51531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1694.21</v>
      </c>
      <c r="E17" s="247">
        <v>1694.21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7705.62</v>
      </c>
      <c r="E18" s="247">
        <v>8755.61</v>
      </c>
      <c r="F18" s="93">
        <f t="shared" si="1"/>
        <v>113.62628834538948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32441.019999999997</v>
      </c>
      <c r="E19" s="104">
        <f t="shared" si="5"/>
        <v>67497.420000000013</v>
      </c>
      <c r="F19" s="93">
        <f t="shared" si="1"/>
        <v>208.06195366236949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51367.39</v>
      </c>
      <c r="E20" s="247">
        <v>63843.56</v>
      </c>
      <c r="F20" s="93">
        <f t="shared" si="1"/>
        <v>124.28811352883609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1963.1</v>
      </c>
      <c r="E21" s="247">
        <v>1963.1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8128.35</v>
      </c>
      <c r="E22" s="247">
        <v>31467.33</v>
      </c>
      <c r="F22" s="93">
        <f t="shared" si="1"/>
        <v>387.13059846094222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5600.09</v>
      </c>
      <c r="E24" s="247">
        <v>5600.09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795.63</v>
      </c>
      <c r="E25" s="247">
        <v>795.63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3619.84</v>
      </c>
      <c r="E26" s="247">
        <v>10384.14</v>
      </c>
      <c r="F26" s="93">
        <f t="shared" si="1"/>
        <v>286.86737535360675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39033.379999999997</v>
      </c>
      <c r="E28" s="247">
        <v>46556.43</v>
      </c>
      <c r="F28" s="93">
        <f t="shared" si="1"/>
        <v>119.27337576197603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1791.72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1791.72</v>
      </c>
      <c r="E30" s="247">
        <v>1791.72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1791.72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718.92000000000007</v>
      </c>
      <c r="E35" s="104">
        <f t="shared" si="7"/>
        <v>976.56000000000131</v>
      </c>
      <c r="F35" s="93">
        <f t="shared" si="1"/>
        <v>135.83708896678368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10011.02</v>
      </c>
      <c r="E36" s="247">
        <v>10441.200000000001</v>
      </c>
      <c r="F36" s="93">
        <f t="shared" si="1"/>
        <v>104.29706463477248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9292.1</v>
      </c>
      <c r="E40" s="247">
        <v>9464.64</v>
      </c>
      <c r="F40" s="93">
        <f t="shared" si="1"/>
        <v>101.85684613811732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128879.18999999999</v>
      </c>
      <c r="E68" s="104">
        <f t="shared" si="13"/>
        <v>145830.76</v>
      </c>
      <c r="F68" s="93">
        <f t="shared" si="1"/>
        <v>113.15306994092687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9412.0400000000009</v>
      </c>
      <c r="E69" s="104">
        <f t="shared" si="14"/>
        <v>4031.41</v>
      </c>
      <c r="F69" s="93">
        <f t="shared" si="1"/>
        <v>42.832478400006799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9412.0400000000009</v>
      </c>
      <c r="E70" s="104">
        <f t="shared" si="15"/>
        <v>4031.41</v>
      </c>
      <c r="F70" s="93">
        <f t="shared" si="1"/>
        <v>42.832478400006799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9412.0400000000009</v>
      </c>
      <c r="E72" s="247">
        <v>4031.41</v>
      </c>
      <c r="F72" s="93">
        <f t="shared" si="1"/>
        <v>42.832478400006799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5340.55</v>
      </c>
      <c r="E78" s="104">
        <f>E79+SUM(E82:E84)-E85+E86</f>
        <v>4519.18</v>
      </c>
      <c r="F78" s="93">
        <f t="shared" si="1"/>
        <v>84.620123395530428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5340.55</v>
      </c>
      <c r="E86" s="247">
        <v>4519.18</v>
      </c>
      <c r="F86" s="93">
        <f t="shared" si="1"/>
        <v>84.620123395530428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114126.59999999999</v>
      </c>
      <c r="E170" s="104">
        <f t="shared" si="29"/>
        <v>137280.17000000001</v>
      </c>
      <c r="F170" s="93">
        <f t="shared" si="1"/>
        <v>120.28761918781426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92.65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114033.95</v>
      </c>
      <c r="E173" s="247">
        <v>137280.17000000001</v>
      </c>
      <c r="F173" s="93">
        <f t="shared" si="1"/>
        <v>120.38535015230114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263762.52</v>
      </c>
      <c r="E175" s="104">
        <f t="shared" si="30"/>
        <v>312345.45999999996</v>
      </c>
      <c r="F175" s="93">
        <f t="shared" si="1"/>
        <v>118.41919769344027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119979.05</v>
      </c>
      <c r="E176" s="104">
        <f t="shared" si="31"/>
        <v>163214.66</v>
      </c>
      <c r="F176" s="93">
        <f t="shared" si="1"/>
        <v>136.0359662791129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119979.05</v>
      </c>
      <c r="E177" s="104">
        <f t="shared" si="32"/>
        <v>156214.66</v>
      </c>
      <c r="F177" s="93">
        <f t="shared" si="1"/>
        <v>130.20161436517458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114761.06</v>
      </c>
      <c r="E178" s="247">
        <v>137000.17000000001</v>
      </c>
      <c r="F178" s="93">
        <f t="shared" si="1"/>
        <v>119.37862023930418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604.57000000000005</v>
      </c>
      <c r="E179" s="247">
        <v>14405.35</v>
      </c>
      <c r="F179" s="93">
        <f t="shared" si="1"/>
        <v>2382.7431066708568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9.9600000000000009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9.9600000000000009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4613.42</v>
      </c>
      <c r="E188" s="247">
        <v>4799.18</v>
      </c>
      <c r="F188" s="93">
        <f t="shared" si="1"/>
        <v>104.02651395277256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7000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7000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143783.47</v>
      </c>
      <c r="E237" s="104">
        <f t="shared" si="41"/>
        <v>149130.79999999999</v>
      </c>
      <c r="F237" s="93">
        <f t="shared" si="1"/>
        <v>103.71901582288979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129664.39</v>
      </c>
      <c r="E238" s="104">
        <f t="shared" si="42"/>
        <v>161295.74</v>
      </c>
      <c r="F238" s="93">
        <f t="shared" si="1"/>
        <v>124.3947856462364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129664.39</v>
      </c>
      <c r="E239" s="104">
        <f t="shared" si="43"/>
        <v>161295.74</v>
      </c>
      <c r="F239" s="93">
        <f t="shared" si="1"/>
        <v>124.3947856462364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100571.14</v>
      </c>
      <c r="E240" s="247">
        <v>132202.5</v>
      </c>
      <c r="F240" s="93">
        <f t="shared" si="1"/>
        <v>131.45172660864736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29093.25</v>
      </c>
      <c r="E241" s="247">
        <v>29093.24</v>
      </c>
      <c r="F241" s="93">
        <f t="shared" si="1"/>
        <v>99.999965627765903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14119.08</v>
      </c>
      <c r="E245" s="104">
        <f t="shared" si="45"/>
        <v>-12164.94</v>
      </c>
      <c r="F245" s="93">
        <f t="shared" si="1"/>
        <v>-86.159579802650029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14119.08</v>
      </c>
      <c r="E246" s="104">
        <f t="shared" si="46"/>
        <v>7.82</v>
      </c>
      <c r="F246" s="93">
        <f t="shared" si="1"/>
        <v>5.5386044983100881E-2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14119.08</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7.82</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12172.76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12172.76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27842.79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27842.79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5340.55</v>
      </c>
      <c r="E268" s="247">
        <v>4519.18</v>
      </c>
      <c r="F268" s="93">
        <f t="shared" si="50"/>
        <v>84.620123395530428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604.57000000000005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119374.48</v>
      </c>
      <c r="E288" s="247">
        <v>156214.66</v>
      </c>
      <c r="F288" s="93">
        <f t="shared" si="50"/>
        <v>130.86101820087509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1575059.79</v>
      </c>
      <c r="E114" s="81">
        <f t="shared" si="22"/>
        <v>1788965.53</v>
      </c>
      <c r="F114" s="63">
        <f t="shared" si="1"/>
        <v>113.58080127231234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1575059.79</v>
      </c>
      <c r="E118" s="81">
        <f t="shared" si="24"/>
        <v>1788965.53</v>
      </c>
      <c r="F118" s="63">
        <f t="shared" si="1"/>
        <v>113.58080127231234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1575059.79</v>
      </c>
      <c r="E120" s="249">
        <v>1788965.53</v>
      </c>
      <c r="F120" s="63">
        <f t="shared" si="1"/>
        <v>113.58080127231234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1575059.79</v>
      </c>
      <c r="E141" s="106">
        <f t="shared" si="28"/>
        <v>1788965.53</v>
      </c>
      <c r="F141" s="82">
        <f t="shared" si="1"/>
        <v>113.58080127231234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509.1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509.1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509.1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509.1</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I38" sqref="I3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121453.13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1760839.8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1559868.08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176259.15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172476.29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3782.86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24712.57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1726078.27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1537443.22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163922.47999999998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160139.62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3782.86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24712.57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156214.66000000015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14415.31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14415.31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14405.35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14405.35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9.9600000000000009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9.9600000000000009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141799.35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4799.18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137000.17000000001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18104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2024-01-24T11:17:05Z</cp:lastPrinted>
  <dcterms:created xsi:type="dcterms:W3CDTF">2022-04-01T05:14:30Z</dcterms:created>
  <dcterms:modified xsi:type="dcterms:W3CDTF">2024-01-26T08:06:05Z</dcterms:modified>
</cp:coreProperties>
</file>