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5-2025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7" l="1"/>
  <c r="E13" i="10"/>
  <c r="E21" i="10"/>
  <c r="E17" i="10"/>
  <c r="C11" i="7"/>
  <c r="C15" i="7" s="1"/>
  <c r="E8" i="10"/>
  <c r="E43" i="10" s="1"/>
  <c r="E29" i="10"/>
  <c r="E31" i="10"/>
  <c r="E42" i="10"/>
  <c r="E23" i="10"/>
  <c r="E20" i="10"/>
  <c r="E16" i="10"/>
  <c r="E14" i="10"/>
</calcChain>
</file>

<file path=xl/sharedStrings.xml><?xml version="1.0" encoding="utf-8"?>
<sst xmlns="http://schemas.openxmlformats.org/spreadsheetml/2006/main" count="215" uniqueCount="115">
  <si>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</si>
  <si>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</si>
  <si>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</si>
  <si>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</si>
  <si>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</si>
  <si>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</si>
  <si>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</si>
  <si>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</si>
  <si>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</si>
  <si>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</si>
  <si>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</si>
  <si>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</si>
  <si>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</si>
  <si>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</si>
  <si>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</si>
  <si>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</si>
  <si>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</si>
  <si>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</si>
  <si>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</si>
  <si>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</si>
  <si>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</si>
  <si>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</si>
  <si>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</si>
  <si>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</si>
  <si>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</si>
  <si>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</si>
  <si>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</si>
  <si>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</si>
  <si>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</si>
  <si>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</si>
  <si>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</si>
  <si>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</si>
  <si>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</si>
  <si>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</si>
  <si>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</si>
  <si>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3223, ENERGIJA</t>
  </si>
  <si>
    <t>Konzum plus d.d.</t>
  </si>
  <si>
    <t>62226620908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</si>
  <si>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</si>
  <si>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</si>
  <si>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</si>
  <si>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</si>
  <si>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</si>
  <si>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</si>
  <si>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</si>
  <si>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</si>
  <si>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</si>
  <si>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</si>
  <si>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</si>
  <si>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</si>
  <si>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</si>
  <si>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</si>
  <si>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</si>
  <si>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</si>
  <si>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</si>
  <si>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</si>
  <si>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</si>
  <si>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</si>
  <si>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Telemach Hrvatska d.o.o.</t>
  </si>
  <si>
    <t>70133616033</t>
  </si>
  <si>
    <t>Hrvatska pošta</t>
  </si>
  <si>
    <t>87311810356</t>
  </si>
  <si>
    <t>Velika Gorica</t>
  </si>
  <si>
    <t>Leprinka d.o.o.</t>
  </si>
  <si>
    <t>27332507825</t>
  </si>
  <si>
    <t>Ičići</t>
  </si>
  <si>
    <t>Grad Hvar</t>
  </si>
  <si>
    <t>DONACIJE</t>
  </si>
  <si>
    <t>01250166084</t>
  </si>
  <si>
    <t>27897052078</t>
  </si>
  <si>
    <t>3224, MATERIJAL I DIJELOVI ZA ODRŽAVANJE</t>
  </si>
  <si>
    <t xml:space="preserve">Razdoblje: svibanj 2025. godine </t>
  </si>
  <si>
    <t>Agram osiguranje d.d.</t>
  </si>
  <si>
    <t>18742666873</t>
  </si>
  <si>
    <t>3236, ZDRAVSTVENE USLUGE</t>
  </si>
  <si>
    <t>Inter Hvar d.o.o.</t>
  </si>
  <si>
    <t>61823356827</t>
  </si>
  <si>
    <t>Office computers Hvar, d.o.o.</t>
  </si>
  <si>
    <t>55341918933</t>
  </si>
  <si>
    <t>4221, OSTALA UREDSKA OPREMA</t>
  </si>
  <si>
    <t>Spektar-rs, d.o.o.</t>
  </si>
  <si>
    <t>32350042334</t>
  </si>
  <si>
    <t>4227, UREĐAJI, STROJEVI</t>
  </si>
  <si>
    <t>Hannah tekstil d.o.o.</t>
  </si>
  <si>
    <t>26046122674</t>
  </si>
  <si>
    <t>3227, SLUŽBENA, RADNA I ZAŠTITNA ODJEĆA</t>
  </si>
  <si>
    <t>Lagea d.o.o.</t>
  </si>
  <si>
    <t>18004657982</t>
  </si>
  <si>
    <t>Brežice</t>
  </si>
  <si>
    <t>3225, SITAN INVENTAR</t>
  </si>
  <si>
    <t>Vox Branko d.o.o.</t>
  </si>
  <si>
    <t>39823007255</t>
  </si>
  <si>
    <t>Obiteljski hoteli d.o.o.</t>
  </si>
  <si>
    <t>65712179914</t>
  </si>
  <si>
    <t xml:space="preserve">Pivac mesna industrija </t>
  </si>
  <si>
    <t>28128148322</t>
  </si>
  <si>
    <t>Vrgorac</t>
  </si>
  <si>
    <t>POMOĆI OPĆINA I GRADOVA</t>
  </si>
  <si>
    <t>Nastavni zavod za javno zdravstvo</t>
  </si>
  <si>
    <t>54948902275</t>
  </si>
  <si>
    <t>3232, OSTALE USLUGE TEKUĆEG ODRŽAVANJA</t>
  </si>
  <si>
    <t>Znamen d.o.o.</t>
  </si>
  <si>
    <t>46756708256</t>
  </si>
  <si>
    <t>INA - industrija nafte d.d.</t>
  </si>
  <si>
    <t>27759560625</t>
  </si>
  <si>
    <t>HD-INFO d.o.o.</t>
  </si>
  <si>
    <t>77524206664</t>
  </si>
  <si>
    <t>3222, MATERIJAL I SIROVINE</t>
  </si>
  <si>
    <t>Laurus d.o.o.</t>
  </si>
  <si>
    <t>Croatia osiguranje</t>
  </si>
  <si>
    <t>3292, PREMIJE OSIGURANJA</t>
  </si>
  <si>
    <t>26187994862</t>
  </si>
  <si>
    <t>Turistički obrt Splendido</t>
  </si>
  <si>
    <t>70899276302</t>
  </si>
  <si>
    <t>Šibenik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</si>
</sst>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topLeftCell="A31" workbookViewId="0">
      <selection activeCell="E14" sqref="E14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71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f>3.71+164.05+1.18+3.41</f>
        <v>172.35000000000002</v>
      </c>
      <c r="F8" s="15" t="s">
        <v>26</v>
      </c>
      <c r="G8" s="12" t="s">
        <v>13</v>
      </c>
    </row>
    <row r="9" spans="2:8" ht="30" customHeight="1" x14ac:dyDescent="0.25">
      <c r="B9" s="11" t="s">
        <v>112</v>
      </c>
      <c r="C9" s="17" t="s">
        <v>113</v>
      </c>
      <c r="D9" s="16" t="s">
        <v>114</v>
      </c>
      <c r="E9" s="16">
        <v>443.8</v>
      </c>
      <c r="F9" s="15" t="s">
        <v>26</v>
      </c>
      <c r="G9" s="12" t="s">
        <v>28</v>
      </c>
    </row>
    <row r="10" spans="2:8" ht="28.15" customHeight="1" x14ac:dyDescent="0.25">
      <c r="B10" s="11" t="s">
        <v>72</v>
      </c>
      <c r="C10" s="17" t="s">
        <v>73</v>
      </c>
      <c r="D10" s="16" t="s">
        <v>27</v>
      </c>
      <c r="E10" s="16">
        <v>4000</v>
      </c>
      <c r="F10" s="15" t="s">
        <v>26</v>
      </c>
      <c r="G10" s="13" t="s">
        <v>74</v>
      </c>
    </row>
    <row r="11" spans="2:8" ht="28.15" customHeight="1" x14ac:dyDescent="0.25">
      <c r="B11" s="11" t="s">
        <v>41</v>
      </c>
      <c r="C11" s="17" t="s">
        <v>42</v>
      </c>
      <c r="D11" s="16" t="s">
        <v>27</v>
      </c>
      <c r="E11" s="16">
        <v>1.66</v>
      </c>
      <c r="F11" s="15" t="s">
        <v>26</v>
      </c>
      <c r="G11" s="13" t="s">
        <v>43</v>
      </c>
    </row>
    <row r="12" spans="2:8" ht="28.15" customHeight="1" x14ac:dyDescent="0.25">
      <c r="B12" s="11" t="s">
        <v>41</v>
      </c>
      <c r="C12" s="17" t="s">
        <v>42</v>
      </c>
      <c r="D12" s="16" t="s">
        <v>27</v>
      </c>
      <c r="E12" s="16">
        <v>8.3000000000000007</v>
      </c>
      <c r="F12" s="15" t="s">
        <v>26</v>
      </c>
      <c r="G12" s="13" t="s">
        <v>51</v>
      </c>
    </row>
    <row r="13" spans="2:8" ht="28.15" customHeight="1" x14ac:dyDescent="0.25">
      <c r="B13" s="11" t="s">
        <v>46</v>
      </c>
      <c r="C13" s="17" t="s">
        <v>47</v>
      </c>
      <c r="D13" s="16" t="s">
        <v>48</v>
      </c>
      <c r="E13" s="16">
        <f>70.24+141.2+5.09+0.28</f>
        <v>216.81</v>
      </c>
      <c r="F13" s="15" t="s">
        <v>26</v>
      </c>
      <c r="G13" s="13" t="s">
        <v>38</v>
      </c>
    </row>
    <row r="14" spans="2:8" ht="28.15" customHeight="1" x14ac:dyDescent="0.25">
      <c r="B14" s="11" t="s">
        <v>58</v>
      </c>
      <c r="C14" s="17" t="s">
        <v>59</v>
      </c>
      <c r="D14" s="16" t="s">
        <v>27</v>
      </c>
      <c r="E14" s="16">
        <f>148.68+148.75</f>
        <v>297.43</v>
      </c>
      <c r="F14" s="15" t="s">
        <v>26</v>
      </c>
      <c r="G14" s="13" t="s">
        <v>12</v>
      </c>
    </row>
    <row r="15" spans="2:8" ht="28.15" customHeight="1" x14ac:dyDescent="0.25">
      <c r="B15" s="11" t="s">
        <v>29</v>
      </c>
      <c r="C15" s="17" t="s">
        <v>31</v>
      </c>
      <c r="D15" s="16" t="s">
        <v>27</v>
      </c>
      <c r="E15" s="16">
        <v>229.94</v>
      </c>
      <c r="F15" s="15" t="s">
        <v>26</v>
      </c>
      <c r="G15" s="13" t="s">
        <v>12</v>
      </c>
    </row>
    <row r="16" spans="2:8" ht="28.15" customHeight="1" x14ac:dyDescent="0.25">
      <c r="B16" s="11" t="s">
        <v>49</v>
      </c>
      <c r="C16" s="17" t="s">
        <v>50</v>
      </c>
      <c r="D16" s="16" t="s">
        <v>27</v>
      </c>
      <c r="E16" s="16">
        <f>345.47</f>
        <v>345.47</v>
      </c>
      <c r="F16" s="15" t="s">
        <v>26</v>
      </c>
      <c r="G16" s="13" t="s">
        <v>35</v>
      </c>
    </row>
    <row r="17" spans="2:7" ht="28.15" customHeight="1" x14ac:dyDescent="0.25">
      <c r="B17" s="11" t="s">
        <v>103</v>
      </c>
      <c r="C17" s="17" t="s">
        <v>104</v>
      </c>
      <c r="D17" s="16" t="s">
        <v>27</v>
      </c>
      <c r="E17" s="16">
        <f>4270.88+3430.2</f>
        <v>7701.08</v>
      </c>
      <c r="F17" s="15" t="s">
        <v>26</v>
      </c>
      <c r="G17" s="13" t="s">
        <v>35</v>
      </c>
    </row>
    <row r="18" spans="2:7" ht="28.15" customHeight="1" x14ac:dyDescent="0.25">
      <c r="B18" s="11" t="s">
        <v>105</v>
      </c>
      <c r="C18" s="17" t="s">
        <v>106</v>
      </c>
      <c r="D18" s="16" t="s">
        <v>27</v>
      </c>
      <c r="E18" s="16">
        <v>308.27999999999997</v>
      </c>
      <c r="F18" s="15" t="s">
        <v>26</v>
      </c>
      <c r="G18" s="13" t="s">
        <v>107</v>
      </c>
    </row>
    <row r="19" spans="2:7" ht="28.15" customHeight="1" x14ac:dyDescent="0.25">
      <c r="B19" s="11" t="s">
        <v>98</v>
      </c>
      <c r="C19" s="17" t="s">
        <v>99</v>
      </c>
      <c r="D19" s="16" t="s">
        <v>25</v>
      </c>
      <c r="E19" s="16">
        <v>21.9</v>
      </c>
      <c r="F19" s="15" t="s">
        <v>26</v>
      </c>
      <c r="G19" s="13" t="s">
        <v>74</v>
      </c>
    </row>
    <row r="20" spans="2:7" ht="28.15" customHeight="1" x14ac:dyDescent="0.25">
      <c r="B20" s="11" t="s">
        <v>44</v>
      </c>
      <c r="C20" s="17" t="s">
        <v>45</v>
      </c>
      <c r="D20" s="16" t="s">
        <v>30</v>
      </c>
      <c r="E20" s="16">
        <f>79.28+14.4+14.4</f>
        <v>108.08000000000001</v>
      </c>
      <c r="F20" s="15" t="s">
        <v>26</v>
      </c>
      <c r="G20" s="13" t="s">
        <v>38</v>
      </c>
    </row>
    <row r="21" spans="2:7" ht="28.15" customHeight="1" x14ac:dyDescent="0.25">
      <c r="B21" s="11" t="s">
        <v>39</v>
      </c>
      <c r="C21" s="17" t="s">
        <v>40</v>
      </c>
      <c r="D21" s="16" t="s">
        <v>25</v>
      </c>
      <c r="E21" s="16">
        <f>22.34+40.89+21.84+23.21+25.45+38.99+25.71+26.13+19.41+17.29+19.9+47.25+22.96+9.7+37.25+25.45+18.94+19.15+3.83+18.25+13.86+8.32+26.8+10.09+18.84+7.67</f>
        <v>569.51999999999987</v>
      </c>
      <c r="F21" s="15" t="s">
        <v>26</v>
      </c>
      <c r="G21" s="13" t="s">
        <v>28</v>
      </c>
    </row>
    <row r="22" spans="2:7" ht="28.15" customHeight="1" x14ac:dyDescent="0.25">
      <c r="B22" s="11" t="s">
        <v>54</v>
      </c>
      <c r="C22" s="17" t="s">
        <v>55</v>
      </c>
      <c r="D22" s="16" t="s">
        <v>27</v>
      </c>
      <c r="E22" s="16">
        <v>130.65</v>
      </c>
      <c r="F22" s="15" t="s">
        <v>26</v>
      </c>
      <c r="G22" s="13" t="s">
        <v>43</v>
      </c>
    </row>
    <row r="23" spans="2:7" ht="28.15" customHeight="1" x14ac:dyDescent="0.25">
      <c r="B23" s="11" t="s">
        <v>56</v>
      </c>
      <c r="C23" s="17" t="s">
        <v>57</v>
      </c>
      <c r="D23" s="16" t="s">
        <v>30</v>
      </c>
      <c r="E23" s="16">
        <f>1.5+34.06</f>
        <v>35.56</v>
      </c>
      <c r="F23" s="15" t="s">
        <v>26</v>
      </c>
      <c r="G23" s="13" t="s">
        <v>38</v>
      </c>
    </row>
    <row r="24" spans="2:7" ht="28.15" customHeight="1" x14ac:dyDescent="0.25">
      <c r="B24" s="11" t="s">
        <v>108</v>
      </c>
      <c r="C24" s="17" t="s">
        <v>69</v>
      </c>
      <c r="D24" s="16" t="s">
        <v>48</v>
      </c>
      <c r="E24" s="16">
        <v>24.95</v>
      </c>
      <c r="F24" s="15" t="s">
        <v>26</v>
      </c>
      <c r="G24" s="13" t="s">
        <v>11</v>
      </c>
    </row>
    <row r="25" spans="2:7" ht="28.15" customHeight="1" x14ac:dyDescent="0.25">
      <c r="B25" s="11" t="s">
        <v>83</v>
      </c>
      <c r="C25" s="17" t="s">
        <v>84</v>
      </c>
      <c r="D25" s="16" t="s">
        <v>25</v>
      </c>
      <c r="E25" s="16">
        <v>1278.75</v>
      </c>
      <c r="F25" s="15" t="s">
        <v>26</v>
      </c>
      <c r="G25" s="13" t="s">
        <v>85</v>
      </c>
    </row>
    <row r="26" spans="2:7" ht="28.15" customHeight="1" x14ac:dyDescent="0.25">
      <c r="B26" s="11" t="s">
        <v>94</v>
      </c>
      <c r="C26" s="17" t="s">
        <v>95</v>
      </c>
      <c r="D26" s="16" t="s">
        <v>96</v>
      </c>
      <c r="E26" s="16">
        <v>167.74</v>
      </c>
      <c r="F26" s="15" t="s">
        <v>26</v>
      </c>
      <c r="G26" s="13" t="s">
        <v>11</v>
      </c>
    </row>
    <row r="27" spans="2:7" ht="28.15" customHeight="1" x14ac:dyDescent="0.25">
      <c r="B27" s="11" t="s">
        <v>80</v>
      </c>
      <c r="C27" s="17" t="s">
        <v>81</v>
      </c>
      <c r="D27" s="16" t="s">
        <v>30</v>
      </c>
      <c r="E27" s="16">
        <v>640.9</v>
      </c>
      <c r="F27" s="15" t="s">
        <v>26</v>
      </c>
      <c r="G27" s="13" t="s">
        <v>82</v>
      </c>
    </row>
    <row r="28" spans="2:7" ht="28.15" customHeight="1" x14ac:dyDescent="0.25">
      <c r="B28" s="11" t="s">
        <v>60</v>
      </c>
      <c r="C28" s="17" t="s">
        <v>61</v>
      </c>
      <c r="D28" s="16" t="s">
        <v>62</v>
      </c>
      <c r="E28" s="16">
        <v>9</v>
      </c>
      <c r="F28" s="15" t="s">
        <v>26</v>
      </c>
      <c r="G28" s="13" t="s">
        <v>12</v>
      </c>
    </row>
    <row r="29" spans="2:7" ht="28.15" customHeight="1" x14ac:dyDescent="0.25">
      <c r="B29" s="11" t="s">
        <v>63</v>
      </c>
      <c r="C29" s="17" t="s">
        <v>64</v>
      </c>
      <c r="D29" s="16" t="s">
        <v>65</v>
      </c>
      <c r="E29" s="16">
        <f>78.75+41.25</f>
        <v>120</v>
      </c>
      <c r="F29" s="15" t="s">
        <v>26</v>
      </c>
      <c r="G29" s="13" t="s">
        <v>43</v>
      </c>
    </row>
    <row r="30" spans="2:7" ht="28.15" customHeight="1" x14ac:dyDescent="0.25">
      <c r="B30" s="11" t="s">
        <v>86</v>
      </c>
      <c r="C30" s="17" t="s">
        <v>87</v>
      </c>
      <c r="D30" s="16" t="s">
        <v>88</v>
      </c>
      <c r="E30" s="16">
        <v>636.53</v>
      </c>
      <c r="F30" s="15" t="s">
        <v>26</v>
      </c>
      <c r="G30" s="13" t="s">
        <v>89</v>
      </c>
    </row>
    <row r="31" spans="2:7" ht="28.15" customHeight="1" x14ac:dyDescent="0.25">
      <c r="B31" s="11" t="s">
        <v>66</v>
      </c>
      <c r="C31" s="17" t="s">
        <v>68</v>
      </c>
      <c r="D31" s="16" t="s">
        <v>30</v>
      </c>
      <c r="E31" s="16">
        <f>129.21+49.58</f>
        <v>178.79000000000002</v>
      </c>
      <c r="F31" s="15" t="s">
        <v>26</v>
      </c>
      <c r="G31" s="13" t="s">
        <v>38</v>
      </c>
    </row>
    <row r="32" spans="2:7" ht="28.15" customHeight="1" x14ac:dyDescent="0.25">
      <c r="B32" s="11" t="s">
        <v>92</v>
      </c>
      <c r="C32" s="17" t="s">
        <v>93</v>
      </c>
      <c r="D32" s="16" t="s">
        <v>27</v>
      </c>
      <c r="E32" s="16">
        <v>928.6</v>
      </c>
      <c r="F32" s="15" t="s">
        <v>26</v>
      </c>
      <c r="G32" s="13" t="s">
        <v>28</v>
      </c>
    </row>
    <row r="33" spans="2:8" ht="28.15" customHeight="1" x14ac:dyDescent="0.25">
      <c r="B33" s="11" t="s">
        <v>101</v>
      </c>
      <c r="C33" s="17" t="s">
        <v>102</v>
      </c>
      <c r="D33" s="16" t="s">
        <v>27</v>
      </c>
      <c r="E33" s="16">
        <v>59.85</v>
      </c>
      <c r="F33" s="15" t="s">
        <v>26</v>
      </c>
      <c r="G33" s="13" t="s">
        <v>11</v>
      </c>
    </row>
    <row r="34" spans="2:8" ht="28.15" customHeight="1" x14ac:dyDescent="0.25">
      <c r="B34" s="11" t="s">
        <v>109</v>
      </c>
      <c r="C34" s="17" t="s">
        <v>111</v>
      </c>
      <c r="D34" s="16" t="s">
        <v>27</v>
      </c>
      <c r="E34" s="16">
        <v>764.19</v>
      </c>
      <c r="F34" s="15" t="s">
        <v>26</v>
      </c>
      <c r="G34" s="13" t="s">
        <v>110</v>
      </c>
    </row>
    <row r="35" spans="2:8" ht="28.15" customHeight="1" x14ac:dyDescent="0.25">
      <c r="B35" s="11" t="s">
        <v>90</v>
      </c>
      <c r="C35" s="17" t="s">
        <v>91</v>
      </c>
      <c r="D35" s="16" t="s">
        <v>25</v>
      </c>
      <c r="E35" s="16">
        <v>4498.75</v>
      </c>
      <c r="F35" s="15" t="s">
        <v>26</v>
      </c>
      <c r="G35" s="13" t="s">
        <v>82</v>
      </c>
    </row>
    <row r="36" spans="2:8" ht="28.15" customHeight="1" x14ac:dyDescent="0.25">
      <c r="B36" s="11" t="s">
        <v>77</v>
      </c>
      <c r="C36" s="17" t="s">
        <v>78</v>
      </c>
      <c r="D36" s="16" t="s">
        <v>30</v>
      </c>
      <c r="E36" s="16">
        <v>123.5</v>
      </c>
      <c r="F36" s="15" t="s">
        <v>26</v>
      </c>
      <c r="G36" s="13" t="s">
        <v>70</v>
      </c>
    </row>
    <row r="37" spans="2:8" ht="28.15" customHeight="1" x14ac:dyDescent="0.25">
      <c r="B37" s="11" t="s">
        <v>77</v>
      </c>
      <c r="C37" s="17" t="s">
        <v>78</v>
      </c>
      <c r="D37" s="16" t="s">
        <v>30</v>
      </c>
      <c r="E37" s="16">
        <v>120</v>
      </c>
      <c r="F37" s="15" t="s">
        <v>26</v>
      </c>
      <c r="G37" s="13" t="s">
        <v>100</v>
      </c>
    </row>
    <row r="38" spans="2:8" ht="28.15" customHeight="1" x14ac:dyDescent="0.25">
      <c r="B38" s="11" t="s">
        <v>77</v>
      </c>
      <c r="C38" s="17" t="s">
        <v>78</v>
      </c>
      <c r="D38" s="16" t="s">
        <v>30</v>
      </c>
      <c r="E38" s="16">
        <v>550</v>
      </c>
      <c r="F38" s="15" t="s">
        <v>26</v>
      </c>
      <c r="G38" s="13" t="s">
        <v>79</v>
      </c>
    </row>
    <row r="39" spans="2:8" ht="28.15" customHeight="1" x14ac:dyDescent="0.25">
      <c r="B39" s="11" t="s">
        <v>75</v>
      </c>
      <c r="C39" s="17" t="s">
        <v>76</v>
      </c>
      <c r="D39" s="16" t="s">
        <v>30</v>
      </c>
      <c r="E39" s="16">
        <v>580.79999999999995</v>
      </c>
      <c r="F39" s="15" t="s">
        <v>26</v>
      </c>
      <c r="G39" s="13" t="s">
        <v>70</v>
      </c>
    </row>
    <row r="40" spans="2:8" ht="28.15" customHeight="1" x14ac:dyDescent="0.25">
      <c r="B40" s="11" t="s">
        <v>75</v>
      </c>
      <c r="C40" s="17" t="s">
        <v>76</v>
      </c>
      <c r="D40" s="16" t="s">
        <v>30</v>
      </c>
      <c r="E40" s="16">
        <v>212.86</v>
      </c>
      <c r="F40" s="15" t="s">
        <v>26</v>
      </c>
      <c r="G40" s="13" t="s">
        <v>11</v>
      </c>
    </row>
    <row r="41" spans="2:8" ht="28.15" customHeight="1" x14ac:dyDescent="0.25">
      <c r="B41" s="11" t="s">
        <v>52</v>
      </c>
      <c r="C41" s="17" t="s">
        <v>53</v>
      </c>
      <c r="D41" s="16" t="s">
        <v>25</v>
      </c>
      <c r="E41" s="16">
        <v>795.1</v>
      </c>
      <c r="F41" s="15" t="s">
        <v>26</v>
      </c>
      <c r="G41" s="13" t="s">
        <v>11</v>
      </c>
    </row>
    <row r="42" spans="2:8" ht="28.15" customHeight="1" x14ac:dyDescent="0.25">
      <c r="B42" s="11" t="s">
        <v>36</v>
      </c>
      <c r="C42" s="17" t="s">
        <v>37</v>
      </c>
      <c r="D42" s="16" t="s">
        <v>27</v>
      </c>
      <c r="E42" s="16">
        <f>20.9+22.13+34.79+26.55+23.9+96.02+22.95+48+17.26+90.69+193.08+34.33+20.29+66.3+37.5+27.95+36.76+9.35</f>
        <v>828.75</v>
      </c>
      <c r="F42" s="15" t="s">
        <v>26</v>
      </c>
      <c r="G42" s="13" t="s">
        <v>11</v>
      </c>
    </row>
    <row r="43" spans="2:8" s="27" customFormat="1" ht="38.25" customHeight="1" x14ac:dyDescent="0.25">
      <c r="B43" s="22" t="s">
        <v>22</v>
      </c>
      <c r="C43" s="23"/>
      <c r="D43" s="24"/>
      <c r="E43" s="24">
        <f>SUM(E8:E42)</f>
        <v>27109.889999999996</v>
      </c>
      <c r="F43" s="25"/>
      <c r="G43" s="26"/>
      <c r="H43" s="2"/>
    </row>
    <row r="44" spans="2:8" x14ac:dyDescent="0.25">
      <c r="B44" s="6"/>
      <c r="C44" s="7"/>
      <c r="D44" s="7"/>
      <c r="E44" s="7" t="s">
        <v>14</v>
      </c>
      <c r="F44" s="7"/>
      <c r="G44" s="10"/>
    </row>
    <row r="46" spans="2:8" x14ac:dyDescent="0.25">
      <c r="B46" t="s">
        <v>8</v>
      </c>
    </row>
    <row r="47" spans="2:8" x14ac:dyDescent="0.25">
      <c r="B47" t="s">
        <v>15</v>
      </c>
    </row>
    <row r="48" spans="2:8" x14ac:dyDescent="0.25">
      <c r="B48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topLeftCell="A13" workbookViewId="0">
      <selection activeCell="D21" sqref="D21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71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137457.29</v>
      </c>
      <c r="D8" s="18" t="s">
        <v>19</v>
      </c>
      <c r="H8" s="14"/>
    </row>
    <row r="9" spans="2:8" ht="30" customHeight="1" x14ac:dyDescent="0.25">
      <c r="B9" s="9" t="s">
        <v>18</v>
      </c>
      <c r="C9" s="8">
        <v>22392.78</v>
      </c>
      <c r="D9" s="19" t="s">
        <v>20</v>
      </c>
      <c r="H9" s="14"/>
    </row>
    <row r="10" spans="2:8" ht="30" customHeight="1" x14ac:dyDescent="0.25">
      <c r="B10" s="9" t="s">
        <v>18</v>
      </c>
      <c r="C10" s="8">
        <v>388</v>
      </c>
      <c r="D10" s="19" t="s">
        <v>32</v>
      </c>
      <c r="H10" s="14"/>
    </row>
    <row r="11" spans="2:8" ht="30" customHeight="1" x14ac:dyDescent="0.25">
      <c r="B11" s="9" t="s">
        <v>67</v>
      </c>
      <c r="C11" s="8">
        <f>1080+810+146.72</f>
        <v>2036.72</v>
      </c>
      <c r="D11" s="19" t="s">
        <v>28</v>
      </c>
      <c r="H11" s="14"/>
    </row>
    <row r="12" spans="2:8" ht="30" customHeight="1" x14ac:dyDescent="0.25">
      <c r="B12" s="9" t="s">
        <v>97</v>
      </c>
      <c r="C12" s="8">
        <v>759.74</v>
      </c>
      <c r="D12" s="19" t="s">
        <v>28</v>
      </c>
      <c r="H12" s="14"/>
    </row>
    <row r="13" spans="2:8" ht="30" customHeight="1" x14ac:dyDescent="0.25">
      <c r="B13" s="9" t="s">
        <v>33</v>
      </c>
      <c r="C13" s="8">
        <f>194.72+150.23+36</f>
        <v>380.95</v>
      </c>
      <c r="D13" s="19" t="s">
        <v>28</v>
      </c>
      <c r="H13" s="14"/>
    </row>
    <row r="14" spans="2:8" ht="30" customHeight="1" x14ac:dyDescent="0.25">
      <c r="B14" s="9" t="s">
        <v>33</v>
      </c>
      <c r="C14" s="8">
        <v>6141.89</v>
      </c>
      <c r="D14" s="19" t="s">
        <v>34</v>
      </c>
      <c r="H14" s="14"/>
    </row>
    <row r="15" spans="2:8" ht="30" customHeight="1" x14ac:dyDescent="0.25">
      <c r="B15" s="9" t="s">
        <v>22</v>
      </c>
      <c r="C15" s="20">
        <f>SUM(C8:C14)</f>
        <v>169557.37000000002</v>
      </c>
      <c r="D15" s="19"/>
      <c r="H15" s="14"/>
    </row>
    <row r="16" spans="2:8" x14ac:dyDescent="0.25">
      <c r="B16" s="21"/>
      <c r="C16" s="21"/>
      <c r="D16" s="21"/>
    </row>
    <row r="17" spans="2:2" x14ac:dyDescent="0.25">
      <c r="B17" t="s">
        <v>8</v>
      </c>
    </row>
    <row r="18" spans="2:2" x14ac:dyDescent="0.25">
      <c r="B18" t="s">
        <v>15</v>
      </c>
    </row>
    <row r="19" spans="2:2" x14ac:dyDescent="0.25">
      <c r="B19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2025-06-11T09:22:14Z</cp:lastPrinted>
  <dcterms:created xsi:type="dcterms:W3CDTF">2022-08-12T12:51:27Z</dcterms:created>
  <dcterms:modified xsi:type="dcterms:W3CDTF">2025-06-11T09:22:17Z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