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izvršenje proračuna\2025\6-2025\"/>
    </mc:Choice>
  </mc:AlternateContent>
  <bookViews>
    <workbookView xWindow="0" yWindow="0" windowWidth="28800" windowHeight="12135"/>
  </bookViews>
  <sheets>
    <sheet name="Kategorija 1" sheetId="10" r:id="rId1"/>
    <sheet name="Kategorija 2" sheetId="7" r:id="rId2"/>
  </sheet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7" l="1"/>
  <c r="E36" i="10"/>
  <c r="C10" i="7"/>
  <c r="E8" i="10"/>
  <c r="C17" i="7"/>
  <c r="E29" i="10"/>
  <c r="E21" i="10"/>
  <c r="C8" i="7"/>
  <c r="E34" i="10"/>
  <c r="E16" i="10"/>
  <c r="E24" i="10"/>
  <c r="E25" i="10"/>
  <c r="E32" i="10"/>
  <c r="E13" i="10"/>
  <c r="E35" i="10"/>
  <c r="E23" i="10"/>
  <c r="E11" i="10"/>
  <c r="E20" i="10"/>
</calcChain>
</file>

<file path=xl/sharedStrings.xml><?xml version="1.0" encoding="utf-8"?>
<sst xmlns="http://schemas.openxmlformats.org/spreadsheetml/2006/main" count="186" uniqueCount="101">
  <si>
    <t xml:space="preserve">NAZIV PRIMATELJA </t>
  </si>
  <si>
    <t xml:space="preserve">OIB PRIMATELJA </t>
  </si>
  <si>
    <t xml:space="preserve">NAZIV ISPLATITELJA </t>
  </si>
  <si>
    <t>Kategorija 1</t>
  </si>
  <si>
    <t>NAZIV ISPLATITELJA</t>
  </si>
  <si>
    <t>Kategorija 2</t>
  </si>
  <si>
    <t>VRSTA RASHODA  IZDATAKA **</t>
  </si>
  <si>
    <t>ISPLAĆENI IZNOS *</t>
  </si>
  <si>
    <t xml:space="preserve">*Ukupan iznos zbirne isplate po vrsti primanja u razdoblju izvještavanja u službenoj valuti Republike Hrvatske </t>
  </si>
  <si>
    <t>proračunskog računovodstva i računski plan.</t>
  </si>
  <si>
    <t>UKUPAN IZNOS ISPLATE PO PRIMATELJU SRED.U RAZDO.IZVJ.*</t>
  </si>
  <si>
    <t>3221, UREDSKI MATERIJAL I OSTALI MATERIJALNI RASHODI</t>
  </si>
  <si>
    <t>3231, USLUGE TELEFONA, POŠTE I PRIJEVOZA</t>
  </si>
  <si>
    <t xml:space="preserve">3431, BANKARSKE USLUGE I USLUGE PLATNOG PROMETA </t>
  </si>
  <si>
    <t xml:space="preserve"> </t>
  </si>
  <si>
    <t xml:space="preserve">**Iskazuje se šifra i naziv računa ekonomske klasifikacije razine odjeljka u skladu s pravilnikom kojim se uređuje sustav </t>
  </si>
  <si>
    <t>JAVNA OBJAVA INFORMACIJA O PRORAČUNSKOJ POTROŠNJI</t>
  </si>
  <si>
    <t xml:space="preserve">SJEDIŠTE/PREBIVALIŠTE (GRAD/OPĆINA) PRIMATELJA </t>
  </si>
  <si>
    <t xml:space="preserve">MINISTARSTVO ZNANOSTI I OBRAZOVANJA </t>
  </si>
  <si>
    <t>3111, PLAĆE ZA REDOVAN RAD</t>
  </si>
  <si>
    <t xml:space="preserve">3132, DOPRINOS ZA OBVEZNO ZDRAVSTVENO OSIGURANJE </t>
  </si>
  <si>
    <t>USTANOVA; SREDNJA ŠKOLA HVAR,  OIB: 92464275654</t>
  </si>
  <si>
    <t>UKUPNO</t>
  </si>
  <si>
    <t>OTP banka d.d.</t>
  </si>
  <si>
    <t>52508873833</t>
  </si>
  <si>
    <t>Split</t>
  </si>
  <si>
    <t>Srednja škola Hvar</t>
  </si>
  <si>
    <t>Zagreb</t>
  </si>
  <si>
    <t>3211, SLUŽBENA PUTOVANJA</t>
  </si>
  <si>
    <t>Hrvatski telekom d.d.</t>
  </si>
  <si>
    <t>Hvar</t>
  </si>
  <si>
    <t>81793146560</t>
  </si>
  <si>
    <t>3295, PRISTOJBE I NAKNADE</t>
  </si>
  <si>
    <t>SDŽ- DECENTRALIZACIJA</t>
  </si>
  <si>
    <t>3212, NAKNADE ZA PRIJEVOZ</t>
  </si>
  <si>
    <t>3223, ENERGIJA</t>
  </si>
  <si>
    <t>Konzum plus d.d.</t>
  </si>
  <si>
    <t>62226620908</t>
  </si>
  <si>
    <t>3234, KOMUNALNE USLUGE</t>
  </si>
  <si>
    <t>Tommy d.o.o.</t>
  </si>
  <si>
    <t>00278260010</t>
  </si>
  <si>
    <t>Financijska agencija</t>
  </si>
  <si>
    <t>85821130368</t>
  </si>
  <si>
    <t>3238, RAČUNALNE USLUGE</t>
  </si>
  <si>
    <t>Komunalno Hvar d.o.o.</t>
  </si>
  <si>
    <t>85724396887</t>
  </si>
  <si>
    <t>Hvarski vodovod</t>
  </si>
  <si>
    <t>96577868636</t>
  </si>
  <si>
    <t>Jelsa</t>
  </si>
  <si>
    <t>Hep elektra d.o.o.</t>
  </si>
  <si>
    <t>43965974818</t>
  </si>
  <si>
    <t>3299, OSTALI NESPOMENUTI RASHODI</t>
  </si>
  <si>
    <t>Tramax d.o.o.</t>
  </si>
  <si>
    <t>21270210680</t>
  </si>
  <si>
    <t>In rebus d.o.o.</t>
  </si>
  <si>
    <t>91591564577</t>
  </si>
  <si>
    <t>Odvodnja Hvar d.o.o.</t>
  </si>
  <si>
    <t>80799090950</t>
  </si>
  <si>
    <t>Telemach Hrvatska d.o.o.</t>
  </si>
  <si>
    <t>70133616033</t>
  </si>
  <si>
    <t>Hrvatska pošta</t>
  </si>
  <si>
    <t>87311810356</t>
  </si>
  <si>
    <t>Velika Gorica</t>
  </si>
  <si>
    <t>Leprinka d.o.o.</t>
  </si>
  <si>
    <t>27332507825</t>
  </si>
  <si>
    <t>Ičići</t>
  </si>
  <si>
    <t>DONACIJE</t>
  </si>
  <si>
    <t>27897052078</t>
  </si>
  <si>
    <t>POMOĆI OPĆINA I GRADOVA</t>
  </si>
  <si>
    <t>Laurus d.o.o.</t>
  </si>
  <si>
    <t xml:space="preserve">Razdoblje: lipanj 2025. godine </t>
  </si>
  <si>
    <t>Narodne novine d.d.</t>
  </si>
  <si>
    <t>64546066176</t>
  </si>
  <si>
    <t>3233, USLUGE PROMIDŽBE I INFORMIRANJA</t>
  </si>
  <si>
    <t>Glossa ustanova za kulturu</t>
  </si>
  <si>
    <t>36778284432</t>
  </si>
  <si>
    <t>Hardware j.d.o.o.</t>
  </si>
  <si>
    <t>05542703398</t>
  </si>
  <si>
    <t>Stari Grad</t>
  </si>
  <si>
    <t>3232, USLUGE TEKUĆEG I INVENSTICIJSKOG ODRŽAVANJA</t>
  </si>
  <si>
    <t>Infokom d.o.o.</t>
  </si>
  <si>
    <t>95530746475</t>
  </si>
  <si>
    <t>Jelkom d.o.o.</t>
  </si>
  <si>
    <t>92345732468</t>
  </si>
  <si>
    <t>Vrboska</t>
  </si>
  <si>
    <t>Ljekarna SDŽ</t>
  </si>
  <si>
    <t>71474870971</t>
  </si>
  <si>
    <t>Liesna d.o.o.</t>
  </si>
  <si>
    <t>24194490705</t>
  </si>
  <si>
    <t>Facta vera d.o.o., putnička agencija</t>
  </si>
  <si>
    <t>12722099417</t>
  </si>
  <si>
    <t>Vela Luka</t>
  </si>
  <si>
    <t>Poslovna literatura d.o.o.</t>
  </si>
  <si>
    <t>61452840082</t>
  </si>
  <si>
    <t>Ing atest d.o.o.</t>
  </si>
  <si>
    <t>21777333810</t>
  </si>
  <si>
    <t>Mont trade d.o.o.</t>
  </si>
  <si>
    <t>23360971149</t>
  </si>
  <si>
    <t>16. Meridijan d.o.o.</t>
  </si>
  <si>
    <t>91429672003</t>
  </si>
  <si>
    <t>3121, OSTALI RASHODI ZA ZAPOSLENE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</si>
</sst>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8" fillId="0" borderId="1" xfId="0" applyFont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vertical="center"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0" fontId="5" fillId="0" borderId="0" xfId="0" applyFont="1"/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12" fillId="2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tabSelected="1" topLeftCell="A25" workbookViewId="0">
      <selection activeCell="E36" sqref="E36"/>
    </sheetView>
  </sheetViews>
  <sheetFormatPr defaultRowHeight="15" x14ac:dyDescent="0.25"/>
  <cols>
    <col min="2" max="2" width="38.7109375" customWidth="1"/>
    <col min="3" max="3" width="23.28515625" customWidth="1"/>
    <col min="4" max="4" width="23.85546875" customWidth="1"/>
    <col min="5" max="5" width="27.28515625" customWidth="1"/>
    <col min="6" max="6" width="25.140625" customWidth="1"/>
    <col min="7" max="7" width="33.85546875" customWidth="1"/>
    <col min="8" max="8" width="24.28515625" customWidth="1"/>
  </cols>
  <sheetData>
    <row r="1" spans="2:8" ht="18" x14ac:dyDescent="0.25">
      <c r="B1" s="28"/>
      <c r="C1" s="28"/>
      <c r="D1" s="28"/>
      <c r="E1" s="28"/>
      <c r="F1" s="28"/>
      <c r="G1" s="28"/>
      <c r="H1" s="1"/>
    </row>
    <row r="2" spans="2:8" ht="18" customHeight="1" x14ac:dyDescent="0.25">
      <c r="B2" s="31" t="s">
        <v>16</v>
      </c>
      <c r="C2" s="31"/>
      <c r="D2" s="31"/>
      <c r="E2" s="31"/>
      <c r="F2" s="31"/>
      <c r="G2" s="31"/>
      <c r="H2" s="2"/>
    </row>
    <row r="3" spans="2:8" ht="34.9" customHeight="1" x14ac:dyDescent="0.25">
      <c r="B3" s="29"/>
      <c r="C3" s="34" t="s">
        <v>21</v>
      </c>
      <c r="D3" s="34"/>
      <c r="E3" s="34"/>
      <c r="F3" s="29"/>
      <c r="G3" s="29"/>
      <c r="H3" s="1"/>
    </row>
    <row r="4" spans="2:8" x14ac:dyDescent="0.25">
      <c r="B4" s="32" t="s">
        <v>70</v>
      </c>
      <c r="C4" s="33"/>
      <c r="D4" s="33"/>
      <c r="E4" s="33"/>
      <c r="F4" s="33"/>
      <c r="G4" s="33"/>
    </row>
    <row r="5" spans="2:8" ht="18" x14ac:dyDescent="0.25">
      <c r="B5" s="30" t="s">
        <v>3</v>
      </c>
      <c r="C5" s="29"/>
      <c r="D5" s="29"/>
      <c r="E5" s="29"/>
      <c r="F5" s="29"/>
      <c r="G5" s="29"/>
    </row>
    <row r="6" spans="2:8" ht="65.45" customHeight="1" x14ac:dyDescent="0.25">
      <c r="B6" s="3" t="s">
        <v>0</v>
      </c>
      <c r="C6" s="3" t="s">
        <v>1</v>
      </c>
      <c r="D6" s="3" t="s">
        <v>17</v>
      </c>
      <c r="E6" s="3" t="s">
        <v>10</v>
      </c>
      <c r="F6" s="3" t="s">
        <v>2</v>
      </c>
      <c r="G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  <c r="E7" s="4">
        <v>4</v>
      </c>
      <c r="F7" s="4">
        <v>5</v>
      </c>
      <c r="G7" s="4">
        <v>6</v>
      </c>
    </row>
    <row r="8" spans="2:8" ht="30" customHeight="1" x14ac:dyDescent="0.25">
      <c r="B8" s="11" t="s">
        <v>23</v>
      </c>
      <c r="C8" s="17" t="s">
        <v>24</v>
      </c>
      <c r="D8" s="16" t="s">
        <v>25</v>
      </c>
      <c r="E8" s="16">
        <f>178.58+1.18+8.41+2.06</f>
        <v>190.23000000000002</v>
      </c>
      <c r="F8" s="15" t="s">
        <v>26</v>
      </c>
      <c r="G8" s="12" t="s">
        <v>13</v>
      </c>
    </row>
    <row r="9" spans="2:8" ht="30" customHeight="1" x14ac:dyDescent="0.25">
      <c r="B9" s="11" t="s">
        <v>71</v>
      </c>
      <c r="C9" s="17" t="s">
        <v>72</v>
      </c>
      <c r="D9" s="16" t="s">
        <v>27</v>
      </c>
      <c r="E9" s="16">
        <v>870</v>
      </c>
      <c r="F9" s="15" t="s">
        <v>26</v>
      </c>
      <c r="G9" s="12" t="s">
        <v>73</v>
      </c>
    </row>
    <row r="10" spans="2:8" ht="28.15" customHeight="1" x14ac:dyDescent="0.25">
      <c r="B10" s="11" t="s">
        <v>74</v>
      </c>
      <c r="C10" s="17" t="s">
        <v>75</v>
      </c>
      <c r="D10" s="16" t="s">
        <v>27</v>
      </c>
      <c r="E10" s="16">
        <v>157</v>
      </c>
      <c r="F10" s="15" t="s">
        <v>26</v>
      </c>
      <c r="G10" s="13" t="s">
        <v>73</v>
      </c>
    </row>
    <row r="11" spans="2:8" ht="28.15" customHeight="1" x14ac:dyDescent="0.25">
      <c r="B11" s="11" t="s">
        <v>41</v>
      </c>
      <c r="C11" s="17" t="s">
        <v>42</v>
      </c>
      <c r="D11" s="16" t="s">
        <v>27</v>
      </c>
      <c r="E11" s="16">
        <f>1.66</f>
        <v>1.66</v>
      </c>
      <c r="F11" s="15" t="s">
        <v>26</v>
      </c>
      <c r="G11" s="13" t="s">
        <v>43</v>
      </c>
    </row>
    <row r="12" spans="2:8" ht="28.15" customHeight="1" x14ac:dyDescent="0.25">
      <c r="B12" s="11" t="s">
        <v>41</v>
      </c>
      <c r="C12" s="17" t="s">
        <v>42</v>
      </c>
      <c r="D12" s="16" t="s">
        <v>27</v>
      </c>
      <c r="E12" s="16">
        <v>8.3000000000000007</v>
      </c>
      <c r="F12" s="15" t="s">
        <v>26</v>
      </c>
      <c r="G12" s="13" t="s">
        <v>51</v>
      </c>
    </row>
    <row r="13" spans="2:8" ht="28.15" customHeight="1" x14ac:dyDescent="0.25">
      <c r="B13" s="11" t="s">
        <v>46</v>
      </c>
      <c r="C13" s="17" t="s">
        <v>47</v>
      </c>
      <c r="D13" s="16" t="s">
        <v>48</v>
      </c>
      <c r="E13" s="16">
        <f>78.89+150.29+2.69</f>
        <v>231.87</v>
      </c>
      <c r="F13" s="15" t="s">
        <v>26</v>
      </c>
      <c r="G13" s="13" t="s">
        <v>38</v>
      </c>
    </row>
    <row r="14" spans="2:8" ht="28.15" customHeight="1" x14ac:dyDescent="0.25">
      <c r="B14" s="11" t="s">
        <v>58</v>
      </c>
      <c r="C14" s="17" t="s">
        <v>59</v>
      </c>
      <c r="D14" s="16" t="s">
        <v>27</v>
      </c>
      <c r="E14" s="16">
        <v>148.68</v>
      </c>
      <c r="F14" s="15" t="s">
        <v>26</v>
      </c>
      <c r="G14" s="13" t="s">
        <v>12</v>
      </c>
    </row>
    <row r="15" spans="2:8" ht="28.15" customHeight="1" x14ac:dyDescent="0.25">
      <c r="B15" s="11" t="s">
        <v>29</v>
      </c>
      <c r="C15" s="17" t="s">
        <v>31</v>
      </c>
      <c r="D15" s="16" t="s">
        <v>27</v>
      </c>
      <c r="E15" s="16">
        <v>229.94</v>
      </c>
      <c r="F15" s="15" t="s">
        <v>26</v>
      </c>
      <c r="G15" s="13" t="s">
        <v>12</v>
      </c>
    </row>
    <row r="16" spans="2:8" ht="28.15" customHeight="1" x14ac:dyDescent="0.25">
      <c r="B16" s="11" t="s">
        <v>49</v>
      </c>
      <c r="C16" s="17" t="s">
        <v>50</v>
      </c>
      <c r="D16" s="16" t="s">
        <v>27</v>
      </c>
      <c r="E16" s="16">
        <f>500.41+33.73+285.81+135.76+384.43+110.63+275.86+31.67</f>
        <v>1758.3000000000002</v>
      </c>
      <c r="F16" s="15" t="s">
        <v>26</v>
      </c>
      <c r="G16" s="13" t="s">
        <v>35</v>
      </c>
    </row>
    <row r="17" spans="2:7" ht="28.15" customHeight="1" x14ac:dyDescent="0.25">
      <c r="B17" s="11" t="s">
        <v>76</v>
      </c>
      <c r="C17" s="17" t="s">
        <v>77</v>
      </c>
      <c r="D17" s="16" t="s">
        <v>78</v>
      </c>
      <c r="E17" s="16">
        <v>96</v>
      </c>
      <c r="F17" s="15" t="s">
        <v>26</v>
      </c>
      <c r="G17" s="13" t="s">
        <v>79</v>
      </c>
    </row>
    <row r="18" spans="2:7" ht="28.15" customHeight="1" x14ac:dyDescent="0.25">
      <c r="B18" s="11" t="s">
        <v>87</v>
      </c>
      <c r="C18" s="17" t="s">
        <v>88</v>
      </c>
      <c r="D18" s="16" t="s">
        <v>30</v>
      </c>
      <c r="E18" s="16">
        <v>11.3</v>
      </c>
      <c r="F18" s="15" t="s">
        <v>26</v>
      </c>
      <c r="G18" s="13" t="s">
        <v>51</v>
      </c>
    </row>
    <row r="19" spans="2:7" ht="28.15" customHeight="1" x14ac:dyDescent="0.25">
      <c r="B19" s="11" t="s">
        <v>94</v>
      </c>
      <c r="C19" s="17" t="s">
        <v>95</v>
      </c>
      <c r="D19" s="16" t="s">
        <v>25</v>
      </c>
      <c r="E19" s="16">
        <v>1026.25</v>
      </c>
      <c r="F19" s="15" t="s">
        <v>26</v>
      </c>
      <c r="G19" s="13" t="s">
        <v>79</v>
      </c>
    </row>
    <row r="20" spans="2:7" ht="28.15" customHeight="1" x14ac:dyDescent="0.25">
      <c r="B20" s="11" t="s">
        <v>44</v>
      </c>
      <c r="C20" s="17" t="s">
        <v>45</v>
      </c>
      <c r="D20" s="16" t="s">
        <v>30</v>
      </c>
      <c r="E20" s="16">
        <f>144.17+14.4+14.4</f>
        <v>172.97</v>
      </c>
      <c r="F20" s="15" t="s">
        <v>26</v>
      </c>
      <c r="G20" s="13" t="s">
        <v>38</v>
      </c>
    </row>
    <row r="21" spans="2:7" ht="28.15" customHeight="1" x14ac:dyDescent="0.25">
      <c r="B21" s="11" t="s">
        <v>39</v>
      </c>
      <c r="C21" s="17" t="s">
        <v>40</v>
      </c>
      <c r="D21" s="16" t="s">
        <v>25</v>
      </c>
      <c r="E21" s="16">
        <f>1.85+1.59+18.21+9.82+16.15+16.45+20.52+23.25+22.65+15.4+87.41+4.81+12.51+8.28+11.02</f>
        <v>269.91999999999996</v>
      </c>
      <c r="F21" s="15" t="s">
        <v>26</v>
      </c>
      <c r="G21" s="13" t="s">
        <v>28</v>
      </c>
    </row>
    <row r="22" spans="2:7" ht="28.15" customHeight="1" x14ac:dyDescent="0.25">
      <c r="B22" s="11" t="s">
        <v>54</v>
      </c>
      <c r="C22" s="17" t="s">
        <v>55</v>
      </c>
      <c r="D22" s="16" t="s">
        <v>27</v>
      </c>
      <c r="E22" s="16">
        <v>130.65</v>
      </c>
      <c r="F22" s="15" t="s">
        <v>26</v>
      </c>
      <c r="G22" s="13" t="s">
        <v>43</v>
      </c>
    </row>
    <row r="23" spans="2:7" ht="28.15" customHeight="1" x14ac:dyDescent="0.25">
      <c r="B23" s="11" t="s">
        <v>56</v>
      </c>
      <c r="C23" s="17" t="s">
        <v>57</v>
      </c>
      <c r="D23" s="16" t="s">
        <v>30</v>
      </c>
      <c r="E23" s="16">
        <f>1.5+24.85</f>
        <v>26.35</v>
      </c>
      <c r="F23" s="15" t="s">
        <v>26</v>
      </c>
      <c r="G23" s="13" t="s">
        <v>38</v>
      </c>
    </row>
    <row r="24" spans="2:7" ht="28.15" customHeight="1" x14ac:dyDescent="0.25">
      <c r="B24" s="11" t="s">
        <v>69</v>
      </c>
      <c r="C24" s="17" t="s">
        <v>67</v>
      </c>
      <c r="D24" s="16" t="s">
        <v>48</v>
      </c>
      <c r="E24" s="16">
        <f>36.08</f>
        <v>36.08</v>
      </c>
      <c r="F24" s="15" t="s">
        <v>26</v>
      </c>
      <c r="G24" s="13" t="s">
        <v>11</v>
      </c>
    </row>
    <row r="25" spans="2:7" ht="28.15" customHeight="1" x14ac:dyDescent="0.25">
      <c r="B25" s="11" t="s">
        <v>82</v>
      </c>
      <c r="C25" s="17" t="s">
        <v>83</v>
      </c>
      <c r="D25" s="16" t="s">
        <v>84</v>
      </c>
      <c r="E25" s="16">
        <f>22.5+22.5</f>
        <v>45</v>
      </c>
      <c r="F25" s="15" t="s">
        <v>26</v>
      </c>
      <c r="G25" s="13" t="s">
        <v>38</v>
      </c>
    </row>
    <row r="26" spans="2:7" ht="28.15" customHeight="1" x14ac:dyDescent="0.25">
      <c r="B26" s="11" t="s">
        <v>92</v>
      </c>
      <c r="C26" s="17" t="s">
        <v>93</v>
      </c>
      <c r="D26" s="16" t="s">
        <v>27</v>
      </c>
      <c r="E26" s="16">
        <v>141.96</v>
      </c>
      <c r="F26" s="15" t="s">
        <v>26</v>
      </c>
      <c r="G26" s="13" t="s">
        <v>11</v>
      </c>
    </row>
    <row r="27" spans="2:7" ht="28.15" customHeight="1" x14ac:dyDescent="0.25">
      <c r="B27" s="11" t="s">
        <v>96</v>
      </c>
      <c r="C27" s="17" t="s">
        <v>97</v>
      </c>
      <c r="D27" s="16" t="s">
        <v>30</v>
      </c>
      <c r="E27" s="16">
        <v>336.25</v>
      </c>
      <c r="F27" s="15" t="s">
        <v>26</v>
      </c>
      <c r="G27" s="13" t="s">
        <v>11</v>
      </c>
    </row>
    <row r="28" spans="2:7" ht="28.15" customHeight="1" x14ac:dyDescent="0.25">
      <c r="B28" s="11" t="s">
        <v>60</v>
      </c>
      <c r="C28" s="17" t="s">
        <v>61</v>
      </c>
      <c r="D28" s="16" t="s">
        <v>62</v>
      </c>
      <c r="E28" s="16">
        <v>11.39</v>
      </c>
      <c r="F28" s="15" t="s">
        <v>26</v>
      </c>
      <c r="G28" s="13" t="s">
        <v>12</v>
      </c>
    </row>
    <row r="29" spans="2:7" ht="28.15" customHeight="1" x14ac:dyDescent="0.25">
      <c r="B29" s="11" t="s">
        <v>63</v>
      </c>
      <c r="C29" s="17" t="s">
        <v>64</v>
      </c>
      <c r="D29" s="16" t="s">
        <v>65</v>
      </c>
      <c r="E29" s="16">
        <f>78.75+41.25+41.25+78.75</f>
        <v>240</v>
      </c>
      <c r="F29" s="15" t="s">
        <v>26</v>
      </c>
      <c r="G29" s="13" t="s">
        <v>43</v>
      </c>
    </row>
    <row r="30" spans="2:7" ht="28.15" customHeight="1" x14ac:dyDescent="0.25">
      <c r="B30" s="11" t="s">
        <v>89</v>
      </c>
      <c r="C30" s="17" t="s">
        <v>90</v>
      </c>
      <c r="D30" s="16" t="s">
        <v>91</v>
      </c>
      <c r="E30" s="16">
        <v>163.80000000000001</v>
      </c>
      <c r="F30" s="15" t="s">
        <v>26</v>
      </c>
      <c r="G30" s="13" t="s">
        <v>28</v>
      </c>
    </row>
    <row r="31" spans="2:7" ht="28.15" customHeight="1" x14ac:dyDescent="0.25">
      <c r="B31" s="11" t="s">
        <v>98</v>
      </c>
      <c r="C31" s="17" t="s">
        <v>99</v>
      </c>
      <c r="D31" s="16" t="s">
        <v>27</v>
      </c>
      <c r="E31" s="16">
        <v>173.72</v>
      </c>
      <c r="F31" s="15" t="s">
        <v>26</v>
      </c>
      <c r="G31" s="13" t="s">
        <v>28</v>
      </c>
    </row>
    <row r="32" spans="2:7" ht="28.15" customHeight="1" x14ac:dyDescent="0.25">
      <c r="B32" s="11" t="s">
        <v>80</v>
      </c>
      <c r="C32" s="17" t="s">
        <v>81</v>
      </c>
      <c r="D32" s="16" t="s">
        <v>25</v>
      </c>
      <c r="E32" s="16">
        <f>21.78+21.78</f>
        <v>43.56</v>
      </c>
      <c r="F32" s="15" t="s">
        <v>26</v>
      </c>
      <c r="G32" s="13" t="s">
        <v>43</v>
      </c>
    </row>
    <row r="33" spans="2:8" ht="28.15" customHeight="1" x14ac:dyDescent="0.25">
      <c r="B33" s="11" t="s">
        <v>85</v>
      </c>
      <c r="C33" s="17" t="s">
        <v>86</v>
      </c>
      <c r="D33" s="16" t="s">
        <v>30</v>
      </c>
      <c r="E33" s="16">
        <v>100.9</v>
      </c>
      <c r="F33" s="15" t="s">
        <v>26</v>
      </c>
      <c r="G33" s="13" t="s">
        <v>11</v>
      </c>
    </row>
    <row r="34" spans="2:8" ht="28.15" customHeight="1" x14ac:dyDescent="0.25">
      <c r="B34" s="11" t="s">
        <v>52</v>
      </c>
      <c r="C34" s="17" t="s">
        <v>53</v>
      </c>
      <c r="D34" s="16" t="s">
        <v>25</v>
      </c>
      <c r="E34" s="16">
        <f>987.85</f>
        <v>987.85</v>
      </c>
      <c r="F34" s="15" t="s">
        <v>26</v>
      </c>
      <c r="G34" s="13" t="s">
        <v>11</v>
      </c>
    </row>
    <row r="35" spans="2:8" ht="28.15" customHeight="1" x14ac:dyDescent="0.25">
      <c r="B35" s="11" t="s">
        <v>36</v>
      </c>
      <c r="C35" s="17" t="s">
        <v>37</v>
      </c>
      <c r="D35" s="16" t="s">
        <v>27</v>
      </c>
      <c r="E35" s="16">
        <f>3.79+8.58+12.04+35.96+30.39+27.29+26.14+53.34+54.72</f>
        <v>252.25</v>
      </c>
      <c r="F35" s="15" t="s">
        <v>26</v>
      </c>
      <c r="G35" s="13" t="s">
        <v>11</v>
      </c>
    </row>
    <row r="36" spans="2:8" s="27" customFormat="1" ht="38.25" customHeight="1" x14ac:dyDescent="0.25">
      <c r="B36" s="22" t="s">
        <v>22</v>
      </c>
      <c r="C36" s="23"/>
      <c r="D36" s="24"/>
      <c r="E36" s="24">
        <f>SUM(E8:E35)</f>
        <v>7862.1800000000021</v>
      </c>
      <c r="F36" s="25"/>
      <c r="G36" s="26"/>
      <c r="H36" s="2"/>
    </row>
    <row r="37" spans="2:8" x14ac:dyDescent="0.25">
      <c r="B37" s="6"/>
      <c r="C37" s="7"/>
      <c r="D37" s="7"/>
      <c r="E37" s="7" t="s">
        <v>14</v>
      </c>
      <c r="F37" s="7"/>
      <c r="G37" s="10"/>
    </row>
    <row r="39" spans="2:8" x14ac:dyDescent="0.25">
      <c r="B39" t="s">
        <v>8</v>
      </c>
    </row>
    <row r="40" spans="2:8" x14ac:dyDescent="0.25">
      <c r="B40" t="s">
        <v>15</v>
      </c>
    </row>
    <row r="41" spans="2:8" x14ac:dyDescent="0.25">
      <c r="B41" t="s">
        <v>9</v>
      </c>
    </row>
  </sheetData>
  <mergeCells count="3">
    <mergeCell ref="B2:G2"/>
    <mergeCell ref="B4:G4"/>
    <mergeCell ref="C3:E3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2"/>
  <sheetViews>
    <sheetView workbookViewId="0">
      <selection activeCell="C18" sqref="C18"/>
    </sheetView>
  </sheetViews>
  <sheetFormatPr defaultRowHeight="15" x14ac:dyDescent="0.25"/>
  <cols>
    <col min="2" max="2" width="38.7109375" customWidth="1"/>
    <col min="3" max="3" width="25.28515625" customWidth="1"/>
    <col min="4" max="4" width="35.28515625" customWidth="1"/>
    <col min="5" max="5" width="24.28515625" customWidth="1"/>
  </cols>
  <sheetData>
    <row r="1" spans="2:8" ht="18" x14ac:dyDescent="0.25">
      <c r="B1" s="28"/>
      <c r="C1" s="28"/>
      <c r="D1" s="28"/>
      <c r="E1" s="1"/>
    </row>
    <row r="2" spans="2:8" ht="18" customHeight="1" x14ac:dyDescent="0.25">
      <c r="B2" s="31" t="s">
        <v>16</v>
      </c>
      <c r="C2" s="31"/>
      <c r="D2" s="31"/>
      <c r="E2" s="2"/>
    </row>
    <row r="3" spans="2:8" x14ac:dyDescent="0.25">
      <c r="B3" s="34" t="s">
        <v>21</v>
      </c>
      <c r="C3" s="34"/>
      <c r="D3" s="34"/>
      <c r="E3" s="1"/>
    </row>
    <row r="4" spans="2:8" x14ac:dyDescent="0.25">
      <c r="B4" s="32" t="s">
        <v>70</v>
      </c>
      <c r="C4" s="33"/>
      <c r="D4" s="33"/>
    </row>
    <row r="5" spans="2:8" ht="18" x14ac:dyDescent="0.25">
      <c r="B5" s="30" t="s">
        <v>5</v>
      </c>
      <c r="C5" s="29"/>
      <c r="D5" s="29"/>
    </row>
    <row r="6" spans="2:8" ht="65.45" customHeight="1" x14ac:dyDescent="0.25">
      <c r="B6" s="3" t="s">
        <v>4</v>
      </c>
      <c r="C6" s="3" t="s">
        <v>7</v>
      </c>
      <c r="D6" s="3" t="s">
        <v>6</v>
      </c>
    </row>
    <row r="7" spans="2:8" s="5" customFormat="1" ht="18.600000000000001" customHeight="1" x14ac:dyDescent="0.2">
      <c r="B7" s="4">
        <v>1</v>
      </c>
      <c r="C7" s="4">
        <v>2</v>
      </c>
      <c r="D7" s="4">
        <v>3</v>
      </c>
    </row>
    <row r="8" spans="2:8" ht="30" customHeight="1" x14ac:dyDescent="0.25">
      <c r="B8" s="9" t="s">
        <v>18</v>
      </c>
      <c r="C8" s="8">
        <f>101948.86+924.61+12449.05+18.64+674.73+2191.08-128.14+21364.81+802.14+7121.61</f>
        <v>147367.39000000001</v>
      </c>
      <c r="D8" s="18" t="s">
        <v>19</v>
      </c>
      <c r="H8" s="14"/>
    </row>
    <row r="9" spans="2:8" ht="30" customHeight="1" x14ac:dyDescent="0.25">
      <c r="B9" s="9" t="s">
        <v>18</v>
      </c>
      <c r="C9" s="8">
        <v>24163.06</v>
      </c>
      <c r="D9" s="19" t="s">
        <v>20</v>
      </c>
      <c r="H9" s="14"/>
    </row>
    <row r="10" spans="2:8" ht="30" customHeight="1" x14ac:dyDescent="0.25">
      <c r="B10" s="9" t="s">
        <v>18</v>
      </c>
      <c r="C10" s="8">
        <f>19200+300</f>
        <v>19500</v>
      </c>
      <c r="D10" s="19" t="s">
        <v>100</v>
      </c>
      <c r="H10" s="14"/>
    </row>
    <row r="11" spans="2:8" ht="30" customHeight="1" x14ac:dyDescent="0.25">
      <c r="B11" s="9" t="s">
        <v>18</v>
      </c>
      <c r="C11" s="8">
        <v>388</v>
      </c>
      <c r="D11" s="19" t="s">
        <v>32</v>
      </c>
      <c r="H11" s="14"/>
    </row>
    <row r="12" spans="2:8" ht="30" customHeight="1" x14ac:dyDescent="0.25">
      <c r="B12" s="9" t="s">
        <v>66</v>
      </c>
      <c r="C12" s="8">
        <v>1500</v>
      </c>
      <c r="D12" s="19" t="s">
        <v>51</v>
      </c>
      <c r="H12" s="14"/>
    </row>
    <row r="13" spans="2:8" ht="30" customHeight="1" x14ac:dyDescent="0.25">
      <c r="B13" s="9" t="s">
        <v>66</v>
      </c>
      <c r="C13" s="8">
        <v>217.06</v>
      </c>
      <c r="D13" s="19" t="s">
        <v>28</v>
      </c>
      <c r="H13" s="14"/>
    </row>
    <row r="14" spans="2:8" ht="30" customHeight="1" x14ac:dyDescent="0.25">
      <c r="B14" s="9" t="s">
        <v>68</v>
      </c>
      <c r="C14" s="8">
        <v>700</v>
      </c>
      <c r="D14" s="19" t="s">
        <v>51</v>
      </c>
      <c r="H14" s="14"/>
    </row>
    <row r="15" spans="2:8" ht="30" customHeight="1" x14ac:dyDescent="0.25">
      <c r="B15" s="9" t="s">
        <v>33</v>
      </c>
      <c r="C15" s="8">
        <v>98.58</v>
      </c>
      <c r="D15" s="19" t="s">
        <v>28</v>
      </c>
      <c r="H15" s="14"/>
    </row>
    <row r="16" spans="2:8" ht="30" customHeight="1" x14ac:dyDescent="0.25">
      <c r="B16" s="9" t="s">
        <v>33</v>
      </c>
      <c r="C16" s="8">
        <v>5898.58</v>
      </c>
      <c r="D16" s="19" t="s">
        <v>34</v>
      </c>
      <c r="H16" s="14"/>
    </row>
    <row r="17" spans="2:8" ht="30" customHeight="1" x14ac:dyDescent="0.25">
      <c r="B17" s="9" t="s">
        <v>33</v>
      </c>
      <c r="C17" s="8">
        <f>744.58+109.3+109.3</f>
        <v>963.18</v>
      </c>
      <c r="D17" s="19" t="s">
        <v>12</v>
      </c>
      <c r="H17" s="14"/>
    </row>
    <row r="18" spans="2:8" ht="30" customHeight="1" x14ac:dyDescent="0.25">
      <c r="B18" s="9" t="s">
        <v>22</v>
      </c>
      <c r="C18" s="20">
        <f>SUM(C8:C17)</f>
        <v>200795.84999999998</v>
      </c>
      <c r="D18" s="19"/>
      <c r="H18" s="14"/>
    </row>
    <row r="19" spans="2:8" x14ac:dyDescent="0.25">
      <c r="B19" s="21"/>
      <c r="C19" s="21"/>
      <c r="D19" s="21"/>
    </row>
    <row r="20" spans="2:8" x14ac:dyDescent="0.25">
      <c r="B20" t="s">
        <v>8</v>
      </c>
    </row>
    <row r="21" spans="2:8" x14ac:dyDescent="0.25">
      <c r="B21" t="s">
        <v>15</v>
      </c>
    </row>
    <row r="22" spans="2:8" x14ac:dyDescent="0.25">
      <c r="B22" t="s">
        <v>9</v>
      </c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Admin</cp:lastModifiedBy>
  <cp:lastPrinted>2025-06-11T09:22:14Z</cp:lastPrinted>
  <dcterms:created xsi:type="dcterms:W3CDTF">2022-08-12T12:51:27Z</dcterms:created>
  <dcterms:modified xsi:type="dcterms:W3CDTF">2025-07-03T08:03:15Z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