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5\7-2025\"/>
    </mc:Choice>
  </mc:AlternateContent>
  <bookViews>
    <workbookView xWindow="0" yWindow="0" windowWidth="28800" windowHeight="12135" activeTab="1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0" l="1"/>
  <c r="E37" i="10" s="1"/>
  <c r="E18" i="10"/>
  <c r="C15" i="7"/>
  <c r="C16" i="7" s="1"/>
  <c r="E22" i="10"/>
  <c r="E13" i="10"/>
  <c r="E24" i="10"/>
  <c r="E10" i="10"/>
  <c r="E35" i="10"/>
  <c r="E23" i="10"/>
  <c r="E16" i="10"/>
  <c r="E11" i="10"/>
  <c r="E12" i="10"/>
  <c r="E20" i="10"/>
  <c r="E25" i="10"/>
  <c r="E36" i="10"/>
  <c r="E31" i="10"/>
  <c r="E29" i="10"/>
  <c r="E8" i="10"/>
</calcChain>
</file>

<file path=xl/sharedStrings.xml><?xml version="1.0" encoding="utf-8"?>
<sst xmlns="http://schemas.openxmlformats.org/spreadsheetml/2006/main" count="187" uniqueCount="103">
  <si>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</si>
  <si>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</si>
  <si>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</si>
  <si>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</si>
  <si>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</si>
  <si>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</si>
  <si>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</si>
  <si>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</si>
  <si>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</si>
  <si>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</si>
  <si>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</si>
  <si>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</si>
  <si>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</si>
  <si>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</si>
  <si>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</si>
  <si>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</si>
  <si>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</si>
  <si>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</si>
  <si>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</si>
  <si>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</si>
  <si>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</si>
  <si>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</si>
  <si>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</si>
  <si>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</si>
  <si>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</si>
  <si>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</si>
  <si>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</si>
  <si>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</si>
  <si>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</si>
  <si>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</si>
  <si>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Hvar</t>
  </si>
  <si>
    <t>81793146560</t>
  </si>
  <si>
    <t>3295, PRISTOJBE I NAKNADE</t>
  </si>
  <si>
    <t>SDŽ- DECENTRALIZACIJA</t>
  </si>
  <si>
    <t>3212, NAKNADE ZA PRIJEVOZ</t>
  </si>
  <si>
    <t>3223, ENERGIJA</t>
  </si>
  <si>
    <t>Konzum plus d.d.</t>
  </si>
  <si>
    <t>62226620908</t>
  </si>
  <si>
    <t>3234, KOMUNALNE USLUGE</t>
  </si>
  <si>
    <t>Tommy d.o.o.</t>
  </si>
  <si>
    <t>00278260010</t>
  </si>
  <si>
    <t>Financijska agencija</t>
  </si>
  <si>
    <t>85821130368</t>
  </si>
  <si>
    <t>3238, RAČUNALNE USLUGE</t>
  </si>
  <si>
    <t>Komunalno Hvar d.o.o.</t>
  </si>
  <si>
    <t>85724396887</t>
  </si>
  <si>
    <t>Hvarski vodovod</t>
  </si>
  <si>
    <t>96577868636</t>
  </si>
  <si>
    <t>Jelsa</t>
  </si>
  <si>
    <t>Hep elektra d.o.o.</t>
  </si>
  <si>
    <t>43965974818</t>
  </si>
  <si>
    <t>3299, OSTALI NESPOMENUTI RASHODI</t>
  </si>
  <si>
    <t>Tramax d.o.o.</t>
  </si>
  <si>
    <t>21270210680</t>
  </si>
  <si>
    <t>In rebus d.o.o.</t>
  </si>
  <si>
    <t>91591564577</t>
  </si>
  <si>
    <t>Odvodnja Hvar d.o.o.</t>
  </si>
  <si>
    <t>80799090950</t>
  </si>
  <si>
    <t>Telemach Hrvatska d.o.o.</t>
  </si>
  <si>
    <t>70133616033</t>
  </si>
  <si>
    <t>Hrvatska pošta</t>
  </si>
  <si>
    <t>87311810356</t>
  </si>
  <si>
    <t>Velika Gorica</t>
  </si>
  <si>
    <t>Leprinka d.o.o.</t>
  </si>
  <si>
    <t>27332507825</t>
  </si>
  <si>
    <t>Ičići</t>
  </si>
  <si>
    <t>Narodne novine d.d.</t>
  </si>
  <si>
    <t>64546066176</t>
  </si>
  <si>
    <t>Stari Grad</t>
  </si>
  <si>
    <t>3232, USLUGE TEKUĆEG I INVENSTICIJSKOG ODRŽAVANJA</t>
  </si>
  <si>
    <t>Infokom d.o.o.</t>
  </si>
  <si>
    <t>95530746475</t>
  </si>
  <si>
    <t>Jelkom d.o.o.</t>
  </si>
  <si>
    <t>92345732468</t>
  </si>
  <si>
    <t>Vrboska</t>
  </si>
  <si>
    <t>3121, OSTALI RASHODI ZA ZAPOSLENE</t>
  </si>
  <si>
    <t xml:space="preserve">Razdoblje: srpanj 2025. godine </t>
  </si>
  <si>
    <t>sv. Klement obrt za ugostiteljstvo</t>
  </si>
  <si>
    <t>41632663788</t>
  </si>
  <si>
    <t>3293, REPREZENTACIJA</t>
  </si>
  <si>
    <t>Corona copy, d.o.o.</t>
  </si>
  <si>
    <t>23495584640</t>
  </si>
  <si>
    <t>Kaštel Sućurac</t>
  </si>
  <si>
    <t xml:space="preserve">Ljiljan obrt za proizvodnju </t>
  </si>
  <si>
    <t>87343031521</t>
  </si>
  <si>
    <t>Office computers Hvar</t>
  </si>
  <si>
    <t>55341918933</t>
  </si>
  <si>
    <t xml:space="preserve">3224, MATERIJALI I DIJELOVI ZA TEKUĆE ODRŽAVANJE </t>
  </si>
  <si>
    <t>Znamen d.o.o.</t>
  </si>
  <si>
    <t>46756708256</t>
  </si>
  <si>
    <t>Bepo trade d.o.o.</t>
  </si>
  <si>
    <t>07715269404</t>
  </si>
  <si>
    <t>3225, SITAN INVENTAR</t>
  </si>
  <si>
    <t>Nastavni zavod za javno zdravstvo</t>
  </si>
  <si>
    <t>54948902275</t>
  </si>
  <si>
    <t>3261, ZDRAVSTVENE USLUGE</t>
  </si>
  <si>
    <t>Grad Hvar</t>
  </si>
  <si>
    <t>01250166084</t>
  </si>
  <si>
    <t>Hagleitner Hygiene Hrvatska</t>
  </si>
  <si>
    <t>74412164591</t>
  </si>
  <si>
    <t>Jastrebarsko</t>
  </si>
  <si>
    <t>Kentaur d.o.o.</t>
  </si>
  <si>
    <t>37331485871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</si>
</sst>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opLeftCell="A34" workbookViewId="0">
      <selection activeCell="E37" sqref="E37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76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f>167.6+1.18+2.36+2.06</f>
        <v>173.20000000000002</v>
      </c>
      <c r="F8" s="15" t="s">
        <v>26</v>
      </c>
      <c r="G8" s="12" t="s">
        <v>13</v>
      </c>
    </row>
    <row r="9" spans="2:8" ht="30" customHeight="1" x14ac:dyDescent="0.25">
      <c r="B9" s="11" t="s">
        <v>80</v>
      </c>
      <c r="C9" s="17" t="s">
        <v>81</v>
      </c>
      <c r="D9" s="16" t="s">
        <v>82</v>
      </c>
      <c r="E9" s="16">
        <v>715</v>
      </c>
      <c r="F9" s="15" t="s">
        <v>26</v>
      </c>
      <c r="G9" s="12" t="s">
        <v>11</v>
      </c>
    </row>
    <row r="10" spans="2:8" ht="28.15" customHeight="1" x14ac:dyDescent="0.25">
      <c r="B10" s="11" t="s">
        <v>88</v>
      </c>
      <c r="C10" s="17" t="s">
        <v>89</v>
      </c>
      <c r="D10" s="16" t="s">
        <v>27</v>
      </c>
      <c r="E10" s="16">
        <f>67.2+63</f>
        <v>130.19999999999999</v>
      </c>
      <c r="F10" s="15" t="s">
        <v>26</v>
      </c>
      <c r="G10" s="13" t="s">
        <v>11</v>
      </c>
    </row>
    <row r="11" spans="2:8" ht="28.15" customHeight="1" x14ac:dyDescent="0.25">
      <c r="B11" s="11" t="s">
        <v>41</v>
      </c>
      <c r="C11" s="17" t="s">
        <v>42</v>
      </c>
      <c r="D11" s="16" t="s">
        <v>27</v>
      </c>
      <c r="E11" s="16">
        <f>1.66+1.66</f>
        <v>3.32</v>
      </c>
      <c r="F11" s="15" t="s">
        <v>26</v>
      </c>
      <c r="G11" s="13" t="s">
        <v>43</v>
      </c>
    </row>
    <row r="12" spans="2:8" ht="28.15" customHeight="1" x14ac:dyDescent="0.25">
      <c r="B12" s="11" t="s">
        <v>41</v>
      </c>
      <c r="C12" s="17" t="s">
        <v>42</v>
      </c>
      <c r="D12" s="16" t="s">
        <v>27</v>
      </c>
      <c r="E12" s="16">
        <f>8.3+8.3</f>
        <v>16.600000000000001</v>
      </c>
      <c r="F12" s="15" t="s">
        <v>26</v>
      </c>
      <c r="G12" s="13" t="s">
        <v>51</v>
      </c>
    </row>
    <row r="13" spans="2:8" ht="28.15" customHeight="1" x14ac:dyDescent="0.25">
      <c r="B13" s="11" t="s">
        <v>46</v>
      </c>
      <c r="C13" s="17" t="s">
        <v>47</v>
      </c>
      <c r="D13" s="16" t="s">
        <v>48</v>
      </c>
      <c r="E13" s="16">
        <f>9.25+198.28+73.48+84.86+7.17+184.22</f>
        <v>557.26</v>
      </c>
      <c r="F13" s="15" t="s">
        <v>26</v>
      </c>
      <c r="G13" s="13" t="s">
        <v>38</v>
      </c>
    </row>
    <row r="14" spans="2:8" ht="28.15" customHeight="1" x14ac:dyDescent="0.25">
      <c r="B14" s="11" t="s">
        <v>58</v>
      </c>
      <c r="C14" s="17" t="s">
        <v>59</v>
      </c>
      <c r="D14" s="16" t="s">
        <v>27</v>
      </c>
      <c r="E14" s="16">
        <v>148.68</v>
      </c>
      <c r="F14" s="15" t="s">
        <v>26</v>
      </c>
      <c r="G14" s="13" t="s">
        <v>12</v>
      </c>
    </row>
    <row r="15" spans="2:8" ht="28.15" customHeight="1" x14ac:dyDescent="0.25">
      <c r="B15" s="11" t="s">
        <v>29</v>
      </c>
      <c r="C15" s="17" t="s">
        <v>31</v>
      </c>
      <c r="D15" s="16" t="s">
        <v>27</v>
      </c>
      <c r="E15" s="16">
        <v>229.94</v>
      </c>
      <c r="F15" s="15" t="s">
        <v>26</v>
      </c>
      <c r="G15" s="13" t="s">
        <v>12</v>
      </c>
    </row>
    <row r="16" spans="2:8" ht="28.15" customHeight="1" x14ac:dyDescent="0.25">
      <c r="B16" s="11" t="s">
        <v>49</v>
      </c>
      <c r="C16" s="17" t="s">
        <v>50</v>
      </c>
      <c r="D16" s="16" t="s">
        <v>27</v>
      </c>
      <c r="E16" s="16">
        <f>605.28+320.58+259.24+195.73+41.57+345.06+266.19</f>
        <v>2033.6499999999999</v>
      </c>
      <c r="F16" s="15" t="s">
        <v>26</v>
      </c>
      <c r="G16" s="13" t="s">
        <v>35</v>
      </c>
    </row>
    <row r="17" spans="2:7" ht="28.15" customHeight="1" x14ac:dyDescent="0.25">
      <c r="B17" s="11" t="s">
        <v>85</v>
      </c>
      <c r="C17" s="17" t="s">
        <v>86</v>
      </c>
      <c r="D17" s="16" t="s">
        <v>30</v>
      </c>
      <c r="E17" s="16">
        <v>60</v>
      </c>
      <c r="F17" s="15" t="s">
        <v>26</v>
      </c>
      <c r="G17" s="13" t="s">
        <v>69</v>
      </c>
    </row>
    <row r="18" spans="2:7" ht="28.15" customHeight="1" x14ac:dyDescent="0.25">
      <c r="B18" s="11" t="s">
        <v>85</v>
      </c>
      <c r="C18" s="17" t="s">
        <v>86</v>
      </c>
      <c r="D18" s="16" t="s">
        <v>30</v>
      </c>
      <c r="E18" s="16">
        <f>65+92</f>
        <v>157</v>
      </c>
      <c r="F18" s="15" t="s">
        <v>26</v>
      </c>
      <c r="G18" s="13" t="s">
        <v>87</v>
      </c>
    </row>
    <row r="19" spans="2:7" ht="28.15" customHeight="1" x14ac:dyDescent="0.25">
      <c r="B19" s="11" t="s">
        <v>90</v>
      </c>
      <c r="C19" s="17" t="s">
        <v>91</v>
      </c>
      <c r="D19" s="16" t="s">
        <v>48</v>
      </c>
      <c r="E19" s="16">
        <v>402.03</v>
      </c>
      <c r="F19" s="15" t="s">
        <v>26</v>
      </c>
      <c r="G19" s="13" t="s">
        <v>92</v>
      </c>
    </row>
    <row r="20" spans="2:7" ht="28.15" customHeight="1" x14ac:dyDescent="0.25">
      <c r="B20" s="11" t="s">
        <v>44</v>
      </c>
      <c r="C20" s="17" t="s">
        <v>45</v>
      </c>
      <c r="D20" s="16" t="s">
        <v>30</v>
      </c>
      <c r="E20" s="16">
        <f>14.4+154.98+14.4+111.72+14.4+14.4</f>
        <v>324.29999999999995</v>
      </c>
      <c r="F20" s="15" t="s">
        <v>26</v>
      </c>
      <c r="G20" s="13" t="s">
        <v>38</v>
      </c>
    </row>
    <row r="21" spans="2:7" ht="28.15" customHeight="1" x14ac:dyDescent="0.25">
      <c r="B21" s="11" t="s">
        <v>39</v>
      </c>
      <c r="C21" s="17" t="s">
        <v>40</v>
      </c>
      <c r="D21" s="16" t="s">
        <v>25</v>
      </c>
      <c r="E21" s="16">
        <f>19.71+127.71+23.02+36.22+92.76+42.27+181.78+9.87+6.33</f>
        <v>539.67000000000007</v>
      </c>
      <c r="F21" s="15" t="s">
        <v>26</v>
      </c>
      <c r="G21" s="13" t="s">
        <v>28</v>
      </c>
    </row>
    <row r="22" spans="2:7" ht="28.15" customHeight="1" x14ac:dyDescent="0.25">
      <c r="B22" s="11" t="s">
        <v>54</v>
      </c>
      <c r="C22" s="17" t="s">
        <v>55</v>
      </c>
      <c r="D22" s="16" t="s">
        <v>27</v>
      </c>
      <c r="E22" s="16">
        <f>130.65+130.65</f>
        <v>261.3</v>
      </c>
      <c r="F22" s="15" t="s">
        <v>26</v>
      </c>
      <c r="G22" s="13" t="s">
        <v>43</v>
      </c>
    </row>
    <row r="23" spans="2:7" ht="28.15" customHeight="1" x14ac:dyDescent="0.25">
      <c r="B23" s="11" t="s">
        <v>56</v>
      </c>
      <c r="C23" s="17" t="s">
        <v>57</v>
      </c>
      <c r="D23" s="16" t="s">
        <v>30</v>
      </c>
      <c r="E23" s="16">
        <f>1.5+30.38+1.5+42.05</f>
        <v>75.429999999999993</v>
      </c>
      <c r="F23" s="15" t="s">
        <v>26</v>
      </c>
      <c r="G23" s="13" t="s">
        <v>38</v>
      </c>
    </row>
    <row r="24" spans="2:7" ht="28.15" customHeight="1" x14ac:dyDescent="0.25">
      <c r="B24" s="11" t="s">
        <v>96</v>
      </c>
      <c r="C24" s="17" t="s">
        <v>97</v>
      </c>
      <c r="D24" s="16" t="s">
        <v>30</v>
      </c>
      <c r="E24" s="16">
        <f>129.21+49.58</f>
        <v>178.79000000000002</v>
      </c>
      <c r="F24" s="15" t="s">
        <v>26</v>
      </c>
      <c r="G24" s="13" t="s">
        <v>38</v>
      </c>
    </row>
    <row r="25" spans="2:7" ht="28.15" customHeight="1" x14ac:dyDescent="0.25">
      <c r="B25" s="11" t="s">
        <v>72</v>
      </c>
      <c r="C25" s="17" t="s">
        <v>73</v>
      </c>
      <c r="D25" s="16" t="s">
        <v>74</v>
      </c>
      <c r="E25" s="16">
        <f>22.5+22.5</f>
        <v>45</v>
      </c>
      <c r="F25" s="15" t="s">
        <v>26</v>
      </c>
      <c r="G25" s="13" t="s">
        <v>38</v>
      </c>
    </row>
    <row r="26" spans="2:7" ht="28.15" customHeight="1" x14ac:dyDescent="0.25">
      <c r="B26" s="11" t="s">
        <v>83</v>
      </c>
      <c r="C26" s="17" t="s">
        <v>84</v>
      </c>
      <c r="D26" s="16" t="s">
        <v>68</v>
      </c>
      <c r="E26" s="16">
        <v>70</v>
      </c>
      <c r="F26" s="15" t="s">
        <v>26</v>
      </c>
      <c r="G26" s="13" t="s">
        <v>51</v>
      </c>
    </row>
    <row r="27" spans="2:7" ht="28.15" customHeight="1" x14ac:dyDescent="0.25">
      <c r="B27" s="11" t="s">
        <v>98</v>
      </c>
      <c r="C27" s="17" t="s">
        <v>99</v>
      </c>
      <c r="D27" s="16" t="s">
        <v>100</v>
      </c>
      <c r="E27" s="16">
        <v>759.64</v>
      </c>
      <c r="F27" s="15" t="s">
        <v>26</v>
      </c>
      <c r="G27" s="13" t="s">
        <v>11</v>
      </c>
    </row>
    <row r="28" spans="2:7" ht="28.15" customHeight="1" x14ac:dyDescent="0.25">
      <c r="B28" s="11" t="s">
        <v>60</v>
      </c>
      <c r="C28" s="17" t="s">
        <v>61</v>
      </c>
      <c r="D28" s="16" t="s">
        <v>62</v>
      </c>
      <c r="E28" s="16">
        <v>61.47</v>
      </c>
      <c r="F28" s="15" t="s">
        <v>26</v>
      </c>
      <c r="G28" s="13" t="s">
        <v>12</v>
      </c>
    </row>
    <row r="29" spans="2:7" ht="28.15" customHeight="1" x14ac:dyDescent="0.25">
      <c r="B29" s="11" t="s">
        <v>63</v>
      </c>
      <c r="C29" s="17" t="s">
        <v>64</v>
      </c>
      <c r="D29" s="16" t="s">
        <v>65</v>
      </c>
      <c r="E29" s="16">
        <f>41.25+78.75</f>
        <v>120</v>
      </c>
      <c r="F29" s="15" t="s">
        <v>26</v>
      </c>
      <c r="G29" s="13" t="s">
        <v>43</v>
      </c>
    </row>
    <row r="30" spans="2:7" ht="28.15" customHeight="1" x14ac:dyDescent="0.25">
      <c r="B30" s="11" t="s">
        <v>77</v>
      </c>
      <c r="C30" s="17" t="s">
        <v>78</v>
      </c>
      <c r="D30" s="16" t="s">
        <v>30</v>
      </c>
      <c r="E30" s="16">
        <v>292</v>
      </c>
      <c r="F30" s="15" t="s">
        <v>26</v>
      </c>
      <c r="G30" s="13" t="s">
        <v>79</v>
      </c>
    </row>
    <row r="31" spans="2:7" ht="28.15" customHeight="1" x14ac:dyDescent="0.25">
      <c r="B31" s="11" t="s">
        <v>66</v>
      </c>
      <c r="C31" s="17" t="s">
        <v>67</v>
      </c>
      <c r="D31" s="16" t="s">
        <v>27</v>
      </c>
      <c r="E31" s="16">
        <f>387.5+387.5</f>
        <v>775</v>
      </c>
      <c r="F31" s="15" t="s">
        <v>26</v>
      </c>
      <c r="G31" s="13" t="s">
        <v>11</v>
      </c>
    </row>
    <row r="32" spans="2:7" ht="28.15" customHeight="1" x14ac:dyDescent="0.25">
      <c r="B32" s="11" t="s">
        <v>70</v>
      </c>
      <c r="C32" s="17" t="s">
        <v>71</v>
      </c>
      <c r="D32" s="16" t="s">
        <v>25</v>
      </c>
      <c r="E32" s="16">
        <v>21.78</v>
      </c>
      <c r="F32" s="15" t="s">
        <v>26</v>
      </c>
      <c r="G32" s="13" t="s">
        <v>43</v>
      </c>
    </row>
    <row r="33" spans="2:8" ht="28.15" customHeight="1" x14ac:dyDescent="0.25">
      <c r="B33" s="11" t="s">
        <v>93</v>
      </c>
      <c r="C33" s="17" t="s">
        <v>94</v>
      </c>
      <c r="D33" s="16" t="s">
        <v>25</v>
      </c>
      <c r="E33" s="16">
        <v>21.9</v>
      </c>
      <c r="F33" s="15" t="s">
        <v>26</v>
      </c>
      <c r="G33" s="13" t="s">
        <v>95</v>
      </c>
    </row>
    <row r="34" spans="2:8" ht="28.15" customHeight="1" x14ac:dyDescent="0.25">
      <c r="B34" s="11" t="s">
        <v>101</v>
      </c>
      <c r="C34" s="17" t="s">
        <v>102</v>
      </c>
      <c r="D34" s="16" t="s">
        <v>30</v>
      </c>
      <c r="E34" s="16">
        <v>70</v>
      </c>
      <c r="F34" s="15" t="s">
        <v>26</v>
      </c>
      <c r="G34" s="13" t="s">
        <v>51</v>
      </c>
    </row>
    <row r="35" spans="2:8" ht="28.15" customHeight="1" x14ac:dyDescent="0.25">
      <c r="B35" s="11" t="s">
        <v>52</v>
      </c>
      <c r="C35" s="17" t="s">
        <v>53</v>
      </c>
      <c r="D35" s="16" t="s">
        <v>25</v>
      </c>
      <c r="E35" s="16">
        <f>125.25+534.4+101.5</f>
        <v>761.15</v>
      </c>
      <c r="F35" s="15" t="s">
        <v>26</v>
      </c>
      <c r="G35" s="13" t="s">
        <v>11</v>
      </c>
    </row>
    <row r="36" spans="2:8" ht="28.15" customHeight="1" x14ac:dyDescent="0.25">
      <c r="B36" s="11" t="s">
        <v>36</v>
      </c>
      <c r="C36" s="17" t="s">
        <v>37</v>
      </c>
      <c r="D36" s="16" t="s">
        <v>27</v>
      </c>
      <c r="E36" s="16">
        <f>30.91+28.39+11.87+5.45+65+7.75</f>
        <v>149.37</v>
      </c>
      <c r="F36" s="15" t="s">
        <v>26</v>
      </c>
      <c r="G36" s="13" t="s">
        <v>11</v>
      </c>
    </row>
    <row r="37" spans="2:8" s="27" customFormat="1" ht="38.25" customHeight="1" x14ac:dyDescent="0.25">
      <c r="B37" s="22" t="s">
        <v>22</v>
      </c>
      <c r="C37" s="23"/>
      <c r="D37" s="24"/>
      <c r="E37" s="24">
        <f>SUM(E8:E36)</f>
        <v>9153.68</v>
      </c>
      <c r="F37" s="25"/>
      <c r="G37" s="26"/>
      <c r="H37" s="2"/>
    </row>
    <row r="38" spans="2:8" x14ac:dyDescent="0.25">
      <c r="B38" s="6"/>
      <c r="C38" s="7"/>
      <c r="D38" s="7"/>
      <c r="E38" s="7" t="s">
        <v>14</v>
      </c>
      <c r="F38" s="7"/>
      <c r="G38" s="10"/>
    </row>
    <row r="40" spans="2:8" x14ac:dyDescent="0.25">
      <c r="B40" t="s">
        <v>8</v>
      </c>
    </row>
    <row r="41" spans="2:8" x14ac:dyDescent="0.25">
      <c r="B41" t="s">
        <v>15</v>
      </c>
    </row>
    <row r="42" spans="2:8" x14ac:dyDescent="0.25">
      <c r="B42" t="s">
        <v>9</v>
      </c>
    </row>
  </sheetData>
  <mergeCells count="3">
    <mergeCell ref="B2:G2"/>
    <mergeCell ref="B4:G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tabSelected="1" topLeftCell="A7" workbookViewId="0">
      <selection activeCell="C9" sqref="C9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76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v>142553.38</v>
      </c>
      <c r="D8" s="18" t="s">
        <v>19</v>
      </c>
      <c r="H8" s="14"/>
    </row>
    <row r="9" spans="2:8" ht="30" customHeight="1" x14ac:dyDescent="0.25">
      <c r="B9" s="9" t="s">
        <v>18</v>
      </c>
      <c r="C9" s="8">
        <v>23338.13</v>
      </c>
      <c r="D9" s="19" t="s">
        <v>20</v>
      </c>
      <c r="H9" s="14"/>
    </row>
    <row r="10" spans="2:8" ht="30" customHeight="1" x14ac:dyDescent="0.25">
      <c r="B10" s="9" t="s">
        <v>18</v>
      </c>
      <c r="C10" s="8">
        <v>1041.44</v>
      </c>
      <c r="D10" s="19" t="s">
        <v>75</v>
      </c>
      <c r="H10" s="14"/>
    </row>
    <row r="11" spans="2:8" ht="30" customHeight="1" x14ac:dyDescent="0.25">
      <c r="B11" s="9" t="s">
        <v>18</v>
      </c>
      <c r="C11" s="8">
        <v>388</v>
      </c>
      <c r="D11" s="19" t="s">
        <v>32</v>
      </c>
      <c r="H11" s="14"/>
    </row>
    <row r="12" spans="2:8" ht="30" customHeight="1" x14ac:dyDescent="0.25">
      <c r="B12" s="9" t="s">
        <v>33</v>
      </c>
      <c r="C12" s="8">
        <v>199.08</v>
      </c>
      <c r="D12" s="19" t="s">
        <v>19</v>
      </c>
      <c r="H12" s="14"/>
    </row>
    <row r="13" spans="2:8" ht="30" customHeight="1" x14ac:dyDescent="0.25">
      <c r="B13" s="9" t="s">
        <v>33</v>
      </c>
      <c r="C13" s="8">
        <v>116.84</v>
      </c>
      <c r="D13" s="19" t="s">
        <v>28</v>
      </c>
      <c r="H13" s="14"/>
    </row>
    <row r="14" spans="2:8" ht="30" customHeight="1" x14ac:dyDescent="0.25">
      <c r="B14" s="9" t="s">
        <v>33</v>
      </c>
      <c r="C14" s="8">
        <v>4976.37</v>
      </c>
      <c r="D14" s="19" t="s">
        <v>34</v>
      </c>
      <c r="H14" s="14"/>
    </row>
    <row r="15" spans="2:8" ht="30" customHeight="1" x14ac:dyDescent="0.25">
      <c r="B15" s="9" t="s">
        <v>33</v>
      </c>
      <c r="C15" s="8">
        <f>54.65+905.09</f>
        <v>959.74</v>
      </c>
      <c r="D15" s="19" t="s">
        <v>12</v>
      </c>
      <c r="H15" s="14"/>
    </row>
    <row r="16" spans="2:8" ht="30" customHeight="1" x14ac:dyDescent="0.25">
      <c r="B16" s="9" t="s">
        <v>22</v>
      </c>
      <c r="C16" s="20">
        <f>SUM(C8:C15)</f>
        <v>173572.97999999998</v>
      </c>
      <c r="D16" s="19"/>
      <c r="H16" s="14"/>
    </row>
    <row r="17" spans="2:4" x14ac:dyDescent="0.25">
      <c r="B17" s="21"/>
      <c r="C17" s="21"/>
      <c r="D17" s="21"/>
    </row>
    <row r="18" spans="2:4" x14ac:dyDescent="0.25">
      <c r="B18" t="s">
        <v>8</v>
      </c>
    </row>
    <row r="19" spans="2:4" x14ac:dyDescent="0.25">
      <c r="B19" t="s">
        <v>15</v>
      </c>
    </row>
    <row r="20" spans="2:4" x14ac:dyDescent="0.25">
      <c r="B20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2025-06-11T09:22:14Z</cp:lastPrinted>
  <dcterms:created xsi:type="dcterms:W3CDTF">2022-08-12T12:51:27Z</dcterms:created>
  <dcterms:modified xsi:type="dcterms:W3CDTF">2025-08-06T08:11:49Z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