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6\5-2026\"/>
    </mc:Choice>
  </mc:AlternateContent>
  <bookViews>
    <workbookView xWindow="0" yWindow="0" windowWidth="28800" windowHeight="12135" activeTab="1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0" l="1"/>
  <c r="E32" i="10" s="1"/>
  <c r="E26" i="10"/>
  <c r="E10" i="10"/>
  <c r="E14" i="10"/>
  <c r="E13" i="10"/>
  <c r="E27" i="10"/>
  <c r="E28" i="10"/>
  <c r="E25" i="10"/>
  <c r="E21" i="10"/>
  <c r="E18" i="10"/>
  <c r="E22" i="10"/>
  <c r="E19" i="10"/>
  <c r="E11" i="10"/>
  <c r="C10" i="7"/>
  <c r="C13" i="7"/>
  <c r="C16" i="7" s="1"/>
  <c r="C12" i="7"/>
</calcChain>
</file>

<file path=xl/sharedStrings.xml><?xml version="1.0" encoding="utf-8"?>
<sst xmlns="http://schemas.openxmlformats.org/spreadsheetml/2006/main" count="162" uniqueCount="94">
  <si>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</si>
  <si>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</si>
  <si>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</si>
  <si>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</si>
  <si>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</si>
  <si>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</si>
  <si>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</si>
  <si>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</si>
  <si>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</si>
  <si>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</si>
  <si>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</si>
  <si>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</si>
  <si>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</si>
  <si>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</si>
  <si>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</si>
  <si>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</si>
  <si>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</si>
  <si>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</si>
  <si>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</si>
  <si>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</si>
  <si>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</si>
  <si>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</si>
  <si>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</si>
  <si>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</si>
  <si>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</si>
  <si>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</si>
  <si>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</si>
  <si>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</si>
  <si>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3295, PRISTOJBE I NAKNADE</t>
  </si>
  <si>
    <t>SDŽ- DECENTRALIZACIJA</t>
  </si>
  <si>
    <t>Konzum plus d.d.</t>
  </si>
  <si>
    <t>62226620908</t>
  </si>
  <si>
    <t>3234, KOMUNALNE USLUGE</t>
  </si>
  <si>
    <t>3212, SLUŽBENA PUTOVANJA</t>
  </si>
  <si>
    <t>3121, OSTALI RASHODI ZA ZAPOSLENE</t>
  </si>
  <si>
    <t>SDŽ - UČIMO ZAJEDNO</t>
  </si>
  <si>
    <t>Hvar</t>
  </si>
  <si>
    <t>HEP elektra</t>
  </si>
  <si>
    <t>43965974818</t>
  </si>
  <si>
    <t>3223, ENERGIJA</t>
  </si>
  <si>
    <t>Tommy d.o.o.</t>
  </si>
  <si>
    <t>00278260010</t>
  </si>
  <si>
    <t>Komunalno Hvar d.o.o.</t>
  </si>
  <si>
    <t>85724396887</t>
  </si>
  <si>
    <t>3238, RAČUNALNE USLUGE</t>
  </si>
  <si>
    <t>SDŽ - DECENTRALIZACIJA</t>
  </si>
  <si>
    <t>Financijska agencija, d.d.</t>
  </si>
  <si>
    <t>85821130368</t>
  </si>
  <si>
    <t>3299, OSTALI NESPOMENUTI RASHODI POSLOVANJA</t>
  </si>
  <si>
    <t>Hrvatska pošta d.d.</t>
  </si>
  <si>
    <t>87311810356</t>
  </si>
  <si>
    <t>Velika Gorica</t>
  </si>
  <si>
    <t>3231, USLUGE TELEFONA, INTERNETA, POŠTE I PRIJEVOZA</t>
  </si>
  <si>
    <t>Hrvatski telekom d.d.</t>
  </si>
  <si>
    <t>81793146560</t>
  </si>
  <si>
    <t>Telemach Hrvatska d.o.o.</t>
  </si>
  <si>
    <t>70133616033</t>
  </si>
  <si>
    <t>Tramax d.o.o.</t>
  </si>
  <si>
    <t>21270210680</t>
  </si>
  <si>
    <t>Leprinka d.o.o.</t>
  </si>
  <si>
    <t>27332507825</t>
  </si>
  <si>
    <t>Ičići</t>
  </si>
  <si>
    <t>Vodovod i odvodnja Brača i Hvara</t>
  </si>
  <si>
    <t>45854645558</t>
  </si>
  <si>
    <t>Supetar</t>
  </si>
  <si>
    <t>3224, MATERIJAL I DIJELOVI</t>
  </si>
  <si>
    <t xml:space="preserve">Razdoblje: svibanj 2026. godine </t>
  </si>
  <si>
    <t>Gastro Hvar d.o.o.</t>
  </si>
  <si>
    <t>14631014896</t>
  </si>
  <si>
    <t xml:space="preserve">Pivac mesna industrija, </t>
  </si>
  <si>
    <t>28128148322</t>
  </si>
  <si>
    <t>Vrgorac</t>
  </si>
  <si>
    <t>IN Rebus, d.o.o.</t>
  </si>
  <si>
    <t>91591564577</t>
  </si>
  <si>
    <t>Infokom d.o.o.</t>
  </si>
  <si>
    <t>95530746475</t>
  </si>
  <si>
    <t>Ljekarna SDŽ</t>
  </si>
  <si>
    <t>71474870971</t>
  </si>
  <si>
    <t>3227, SLUŽBENA I RADNA ODJEĆA I OBUĆA</t>
  </si>
  <si>
    <t>O. M. Support</t>
  </si>
  <si>
    <t>23071028130</t>
  </si>
  <si>
    <t>3237, INTELEKTUALNE USLUGE</t>
  </si>
  <si>
    <t>Kentaur d.o.o.</t>
  </si>
  <si>
    <t>37331485871</t>
  </si>
  <si>
    <t>Glossa ustanova za kulturu</t>
  </si>
  <si>
    <t>36778284432</t>
  </si>
  <si>
    <t>3233, OSTALE USLUGE PROMIDŽBE</t>
  </si>
  <si>
    <t>Hagleitner Hygiene Hrvatska</t>
  </si>
  <si>
    <t>74412164591</t>
  </si>
  <si>
    <t>Jastrebarsko</t>
  </si>
  <si>
    <t>Noissa d.o.o.</t>
  </si>
  <si>
    <t>29516855629</t>
  </si>
  <si>
    <t>Gornji Laduč</t>
  </si>
  <si>
    <t>3213, SEMINARI, SAVJETOVANJA, SIMPOZIJI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</si>
</sst>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topLeftCell="A16" workbookViewId="0">
      <selection activeCell="E32" sqref="E32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15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20</v>
      </c>
      <c r="D3" s="34"/>
      <c r="E3" s="34"/>
      <c r="F3" s="29"/>
      <c r="G3" s="29"/>
      <c r="H3" s="1"/>
    </row>
    <row r="4" spans="2:8" x14ac:dyDescent="0.25">
      <c r="B4" s="32" t="s">
        <v>66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16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22</v>
      </c>
      <c r="C8" s="17" t="s">
        <v>23</v>
      </c>
      <c r="D8" s="16" t="s">
        <v>24</v>
      </c>
      <c r="E8" s="16">
        <f>129.64+1.61+5.25+0.96</f>
        <v>137.46</v>
      </c>
      <c r="F8" s="15" t="s">
        <v>25</v>
      </c>
      <c r="G8" s="12" t="s">
        <v>12</v>
      </c>
    </row>
    <row r="9" spans="2:8" ht="28.15" customHeight="1" x14ac:dyDescent="0.25">
      <c r="B9" s="11" t="s">
        <v>46</v>
      </c>
      <c r="C9" s="17" t="s">
        <v>47</v>
      </c>
      <c r="D9" s="16" t="s">
        <v>26</v>
      </c>
      <c r="E9" s="16">
        <v>8.3000000000000007</v>
      </c>
      <c r="F9" s="15" t="s">
        <v>25</v>
      </c>
      <c r="G9" s="13" t="s">
        <v>48</v>
      </c>
    </row>
    <row r="10" spans="2:8" ht="28.15" customHeight="1" x14ac:dyDescent="0.25">
      <c r="B10" s="11" t="s">
        <v>46</v>
      </c>
      <c r="C10" s="17" t="s">
        <v>47</v>
      </c>
      <c r="D10" s="16" t="s">
        <v>26</v>
      </c>
      <c r="E10" s="16">
        <f>1.66+1.66</f>
        <v>3.32</v>
      </c>
      <c r="F10" s="15" t="s">
        <v>25</v>
      </c>
      <c r="G10" s="13" t="s">
        <v>44</v>
      </c>
    </row>
    <row r="11" spans="2:8" ht="28.15" customHeight="1" x14ac:dyDescent="0.25">
      <c r="B11" s="11" t="s">
        <v>37</v>
      </c>
      <c r="C11" s="17" t="s">
        <v>38</v>
      </c>
      <c r="D11" s="16" t="s">
        <v>26</v>
      </c>
      <c r="E11" s="16">
        <f>338.33</f>
        <v>338.33</v>
      </c>
      <c r="F11" s="15" t="s">
        <v>25</v>
      </c>
      <c r="G11" s="13" t="s">
        <v>39</v>
      </c>
    </row>
    <row r="12" spans="2:8" ht="28.15" customHeight="1" x14ac:dyDescent="0.25">
      <c r="B12" s="11" t="s">
        <v>79</v>
      </c>
      <c r="C12" s="17" t="s">
        <v>80</v>
      </c>
      <c r="D12" s="16" t="s">
        <v>26</v>
      </c>
      <c r="E12" s="16">
        <v>95</v>
      </c>
      <c r="F12" s="15" t="s">
        <v>25</v>
      </c>
      <c r="G12" s="13" t="s">
        <v>81</v>
      </c>
    </row>
    <row r="13" spans="2:8" ht="28.15" customHeight="1" x14ac:dyDescent="0.25">
      <c r="B13" s="11" t="s">
        <v>40</v>
      </c>
      <c r="C13" s="17" t="s">
        <v>41</v>
      </c>
      <c r="D13" s="16" t="s">
        <v>24</v>
      </c>
      <c r="E13" s="16">
        <f>171.03+170.54+83.87+76.83</f>
        <v>502.27</v>
      </c>
      <c r="F13" s="15" t="s">
        <v>25</v>
      </c>
      <c r="G13" s="13" t="s">
        <v>11</v>
      </c>
    </row>
    <row r="14" spans="2:8" ht="28.15" customHeight="1" x14ac:dyDescent="0.25">
      <c r="B14" s="11" t="s">
        <v>62</v>
      </c>
      <c r="C14" s="17" t="s">
        <v>63</v>
      </c>
      <c r="D14" s="16" t="s">
        <v>64</v>
      </c>
      <c r="E14" s="16">
        <f>52.49+1.5+240.38+5.09+70.32+1.5+5.09+313.36</f>
        <v>689.73</v>
      </c>
      <c r="F14" s="15" t="s">
        <v>25</v>
      </c>
      <c r="G14" s="13" t="s">
        <v>32</v>
      </c>
    </row>
    <row r="15" spans="2:8" ht="28.15" customHeight="1" x14ac:dyDescent="0.25">
      <c r="B15" s="11" t="s">
        <v>76</v>
      </c>
      <c r="C15" s="17" t="s">
        <v>77</v>
      </c>
      <c r="D15" s="16" t="s">
        <v>36</v>
      </c>
      <c r="E15" s="16">
        <v>82.68</v>
      </c>
      <c r="F15" s="15" t="s">
        <v>25</v>
      </c>
      <c r="G15" s="13" t="s">
        <v>11</v>
      </c>
    </row>
    <row r="16" spans="2:8" ht="28.15" customHeight="1" x14ac:dyDescent="0.25">
      <c r="B16" s="11" t="s">
        <v>76</v>
      </c>
      <c r="C16" s="17" t="s">
        <v>77</v>
      </c>
      <c r="D16" s="16" t="s">
        <v>36</v>
      </c>
      <c r="E16" s="16">
        <v>67</v>
      </c>
      <c r="F16" s="15" t="s">
        <v>25</v>
      </c>
      <c r="G16" s="13" t="s">
        <v>78</v>
      </c>
    </row>
    <row r="17" spans="2:8" ht="28.15" customHeight="1" x14ac:dyDescent="0.25">
      <c r="B17" s="11" t="s">
        <v>90</v>
      </c>
      <c r="C17" s="17" t="s">
        <v>91</v>
      </c>
      <c r="D17" s="16" t="s">
        <v>92</v>
      </c>
      <c r="E17" s="16">
        <v>562.5</v>
      </c>
      <c r="F17" s="15" t="s">
        <v>25</v>
      </c>
      <c r="G17" s="13" t="s">
        <v>93</v>
      </c>
    </row>
    <row r="18" spans="2:8" ht="28.15" customHeight="1" x14ac:dyDescent="0.25">
      <c r="B18" s="11" t="s">
        <v>42</v>
      </c>
      <c r="C18" s="17" t="s">
        <v>43</v>
      </c>
      <c r="D18" s="16" t="s">
        <v>36</v>
      </c>
      <c r="E18" s="16">
        <f>14.4+14.4+122.54</f>
        <v>151.34</v>
      </c>
      <c r="F18" s="15" t="s">
        <v>25</v>
      </c>
      <c r="G18" s="13" t="s">
        <v>32</v>
      </c>
    </row>
    <row r="19" spans="2:8" ht="28.15" customHeight="1" x14ac:dyDescent="0.25">
      <c r="B19" s="11" t="s">
        <v>49</v>
      </c>
      <c r="C19" s="17" t="s">
        <v>50</v>
      </c>
      <c r="D19" s="16" t="s">
        <v>51</v>
      </c>
      <c r="E19" s="16">
        <f>15.82</f>
        <v>15.82</v>
      </c>
      <c r="F19" s="15" t="s">
        <v>25</v>
      </c>
      <c r="G19" s="13" t="s">
        <v>52</v>
      </c>
    </row>
    <row r="20" spans="2:8" ht="28.15" customHeight="1" x14ac:dyDescent="0.25">
      <c r="B20" s="11" t="s">
        <v>55</v>
      </c>
      <c r="C20" s="17" t="s">
        <v>56</v>
      </c>
      <c r="D20" s="16" t="s">
        <v>26</v>
      </c>
      <c r="E20" s="16">
        <v>161.66999999999999</v>
      </c>
      <c r="F20" s="15" t="s">
        <v>25</v>
      </c>
      <c r="G20" s="13" t="s">
        <v>52</v>
      </c>
    </row>
    <row r="21" spans="2:8" ht="28.15" customHeight="1" x14ac:dyDescent="0.25">
      <c r="B21" s="11" t="s">
        <v>59</v>
      </c>
      <c r="C21" s="17" t="s">
        <v>60</v>
      </c>
      <c r="D21" s="16" t="s">
        <v>61</v>
      </c>
      <c r="E21" s="16">
        <f>41.25+78.75</f>
        <v>120</v>
      </c>
      <c r="F21" s="15" t="s">
        <v>25</v>
      </c>
      <c r="G21" s="13" t="s">
        <v>44</v>
      </c>
    </row>
    <row r="22" spans="2:8" ht="28.15" customHeight="1" x14ac:dyDescent="0.25">
      <c r="B22" s="11" t="s">
        <v>53</v>
      </c>
      <c r="C22" s="17" t="s">
        <v>54</v>
      </c>
      <c r="D22" s="16" t="s">
        <v>26</v>
      </c>
      <c r="E22" s="16">
        <f>230.33</f>
        <v>230.33</v>
      </c>
      <c r="F22" s="15" t="s">
        <v>25</v>
      </c>
      <c r="G22" s="13" t="s">
        <v>52</v>
      </c>
    </row>
    <row r="23" spans="2:8" ht="28.15" customHeight="1" x14ac:dyDescent="0.25">
      <c r="B23" s="11" t="s">
        <v>67</v>
      </c>
      <c r="C23" s="17" t="s">
        <v>68</v>
      </c>
      <c r="D23" s="16" t="s">
        <v>36</v>
      </c>
      <c r="E23" s="16">
        <v>533.79</v>
      </c>
      <c r="F23" s="15" t="s">
        <v>25</v>
      </c>
      <c r="G23" s="13" t="s">
        <v>11</v>
      </c>
    </row>
    <row r="24" spans="2:8" ht="28.15" customHeight="1" x14ac:dyDescent="0.25">
      <c r="B24" s="11" t="s">
        <v>84</v>
      </c>
      <c r="C24" s="17" t="s">
        <v>85</v>
      </c>
      <c r="D24" s="16" t="s">
        <v>26</v>
      </c>
      <c r="E24" s="16">
        <v>167</v>
      </c>
      <c r="F24" s="15" t="s">
        <v>25</v>
      </c>
      <c r="G24" s="13" t="s">
        <v>86</v>
      </c>
    </row>
    <row r="25" spans="2:8" ht="28.15" customHeight="1" x14ac:dyDescent="0.25">
      <c r="B25" s="11" t="s">
        <v>57</v>
      </c>
      <c r="C25" s="17" t="s">
        <v>58</v>
      </c>
      <c r="D25" s="16" t="s">
        <v>24</v>
      </c>
      <c r="E25" s="16">
        <f>172.25</f>
        <v>172.25</v>
      </c>
      <c r="F25" s="15" t="s">
        <v>25</v>
      </c>
      <c r="G25" s="13" t="s">
        <v>11</v>
      </c>
    </row>
    <row r="26" spans="2:8" ht="28.15" customHeight="1" x14ac:dyDescent="0.25">
      <c r="B26" s="11" t="s">
        <v>30</v>
      </c>
      <c r="C26" s="17" t="s">
        <v>31</v>
      </c>
      <c r="D26" s="16" t="s">
        <v>26</v>
      </c>
      <c r="E26" s="16">
        <f>36.11+67.39+157.74+9.68+22.21+27.61+167.47+14.18+5.45+37.28+16.32+42.13+185.95+6.04+28.53+15.75+7.83+6.61+2.05+9.49+7.44+17.87</f>
        <v>891.13</v>
      </c>
      <c r="F26" s="15" t="s">
        <v>25</v>
      </c>
      <c r="G26" s="13" t="s">
        <v>11</v>
      </c>
    </row>
    <row r="27" spans="2:8" ht="28.15" customHeight="1" x14ac:dyDescent="0.25">
      <c r="B27" s="11" t="s">
        <v>74</v>
      </c>
      <c r="C27" s="17" t="s">
        <v>75</v>
      </c>
      <c r="D27" s="16" t="s">
        <v>24</v>
      </c>
      <c r="E27" s="16">
        <f>21.78+21.78</f>
        <v>43.56</v>
      </c>
      <c r="F27" s="15" t="s">
        <v>25</v>
      </c>
      <c r="G27" s="13" t="s">
        <v>44</v>
      </c>
    </row>
    <row r="28" spans="2:8" ht="28.15" customHeight="1" x14ac:dyDescent="0.25">
      <c r="B28" s="11" t="s">
        <v>72</v>
      </c>
      <c r="C28" s="17" t="s">
        <v>73</v>
      </c>
      <c r="D28" s="16" t="s">
        <v>26</v>
      </c>
      <c r="E28" s="16">
        <f>130.65+130.65</f>
        <v>261.3</v>
      </c>
      <c r="F28" s="15" t="s">
        <v>25</v>
      </c>
      <c r="G28" s="13" t="s">
        <v>44</v>
      </c>
    </row>
    <row r="29" spans="2:8" ht="28.15" customHeight="1" x14ac:dyDescent="0.25">
      <c r="B29" s="11" t="s">
        <v>82</v>
      </c>
      <c r="C29" s="17" t="s">
        <v>83</v>
      </c>
      <c r="D29" s="16" t="s">
        <v>36</v>
      </c>
      <c r="E29" s="16">
        <v>60</v>
      </c>
      <c r="F29" s="15" t="s">
        <v>25</v>
      </c>
      <c r="G29" s="13" t="s">
        <v>48</v>
      </c>
    </row>
    <row r="30" spans="2:8" ht="28.15" customHeight="1" x14ac:dyDescent="0.25">
      <c r="B30" s="11" t="s">
        <v>69</v>
      </c>
      <c r="C30" s="17" t="s">
        <v>70</v>
      </c>
      <c r="D30" s="16" t="s">
        <v>71</v>
      </c>
      <c r="E30" s="16">
        <v>297.89999999999998</v>
      </c>
      <c r="F30" s="15" t="s">
        <v>25</v>
      </c>
      <c r="G30" s="13" t="s">
        <v>65</v>
      </c>
    </row>
    <row r="31" spans="2:8" ht="28.15" customHeight="1" x14ac:dyDescent="0.25">
      <c r="B31" s="11" t="s">
        <v>87</v>
      </c>
      <c r="C31" s="17" t="s">
        <v>88</v>
      </c>
      <c r="D31" s="16" t="s">
        <v>89</v>
      </c>
      <c r="E31" s="16">
        <v>975.78</v>
      </c>
      <c r="F31" s="15" t="s">
        <v>25</v>
      </c>
      <c r="G31" s="13" t="s">
        <v>11</v>
      </c>
    </row>
    <row r="32" spans="2:8" s="27" customFormat="1" ht="38.25" customHeight="1" x14ac:dyDescent="0.25">
      <c r="B32" s="22" t="s">
        <v>21</v>
      </c>
      <c r="C32" s="23"/>
      <c r="D32" s="24"/>
      <c r="E32" s="24">
        <f>SUM(E8:E31)</f>
        <v>6568.46</v>
      </c>
      <c r="F32" s="25"/>
      <c r="G32" s="26"/>
      <c r="H32" s="2"/>
    </row>
    <row r="33" spans="2:7" x14ac:dyDescent="0.25">
      <c r="B33" s="6"/>
      <c r="C33" s="7"/>
      <c r="D33" s="7"/>
      <c r="E33" s="7" t="s">
        <v>13</v>
      </c>
      <c r="F33" s="7"/>
      <c r="G33" s="10"/>
    </row>
    <row r="35" spans="2:7" x14ac:dyDescent="0.25">
      <c r="B35" t="s">
        <v>8</v>
      </c>
    </row>
    <row r="36" spans="2:7" x14ac:dyDescent="0.25">
      <c r="B36" t="s">
        <v>14</v>
      </c>
    </row>
    <row r="37" spans="2:7" x14ac:dyDescent="0.25">
      <c r="B37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tabSelected="1" workbookViewId="0">
      <selection activeCell="C15" sqref="C15:C16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15</v>
      </c>
      <c r="C2" s="31"/>
      <c r="D2" s="31"/>
      <c r="E2" s="2"/>
    </row>
    <row r="3" spans="2:8" x14ac:dyDescent="0.25">
      <c r="B3" s="34" t="s">
        <v>20</v>
      </c>
      <c r="C3" s="34"/>
      <c r="D3" s="34"/>
      <c r="E3" s="1"/>
    </row>
    <row r="4" spans="2:8" x14ac:dyDescent="0.25">
      <c r="B4" s="32" t="s">
        <v>66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17</v>
      </c>
      <c r="C8" s="8">
        <v>153290.22</v>
      </c>
      <c r="D8" s="18" t="s">
        <v>18</v>
      </c>
      <c r="H8" s="14"/>
    </row>
    <row r="9" spans="2:8" ht="30" customHeight="1" x14ac:dyDescent="0.25">
      <c r="B9" s="9" t="s">
        <v>17</v>
      </c>
      <c r="C9" s="8">
        <v>336</v>
      </c>
      <c r="D9" s="18" t="s">
        <v>34</v>
      </c>
      <c r="H9" s="14"/>
    </row>
    <row r="10" spans="2:8" ht="30" customHeight="1" x14ac:dyDescent="0.25">
      <c r="B10" s="9" t="s">
        <v>17</v>
      </c>
      <c r="C10" s="8">
        <f>24767.09+17.85</f>
        <v>24784.94</v>
      </c>
      <c r="D10" s="19" t="s">
        <v>19</v>
      </c>
      <c r="H10" s="14"/>
    </row>
    <row r="11" spans="2:8" ht="30" customHeight="1" x14ac:dyDescent="0.25">
      <c r="B11" s="9" t="s">
        <v>17</v>
      </c>
      <c r="C11" s="8">
        <v>210</v>
      </c>
      <c r="D11" s="19" t="s">
        <v>28</v>
      </c>
      <c r="H11" s="14"/>
    </row>
    <row r="12" spans="2:8" ht="30" customHeight="1" x14ac:dyDescent="0.25">
      <c r="B12" s="9" t="s">
        <v>35</v>
      </c>
      <c r="C12" s="8">
        <f>226.62+1284.17+1289.56</f>
        <v>2800.35</v>
      </c>
      <c r="D12" s="19" t="s">
        <v>18</v>
      </c>
      <c r="H12" s="14"/>
    </row>
    <row r="13" spans="2:8" ht="30" customHeight="1" x14ac:dyDescent="0.25">
      <c r="B13" s="9" t="s">
        <v>35</v>
      </c>
      <c r="C13" s="8">
        <f>37.39+211.89+212.78</f>
        <v>462.05999999999995</v>
      </c>
      <c r="D13" s="19" t="s">
        <v>19</v>
      </c>
      <c r="H13" s="14"/>
    </row>
    <row r="14" spans="2:8" ht="30" customHeight="1" x14ac:dyDescent="0.25">
      <c r="B14" s="9" t="s">
        <v>45</v>
      </c>
      <c r="C14" s="8">
        <v>688.4</v>
      </c>
      <c r="D14" s="19" t="s">
        <v>27</v>
      </c>
      <c r="H14" s="14"/>
    </row>
    <row r="15" spans="2:8" ht="30" customHeight="1" x14ac:dyDescent="0.25">
      <c r="B15" s="9" t="s">
        <v>29</v>
      </c>
      <c r="C15" s="8">
        <v>4651.29</v>
      </c>
      <c r="D15" s="19" t="s">
        <v>33</v>
      </c>
      <c r="H15" s="14"/>
    </row>
    <row r="16" spans="2:8" ht="30" customHeight="1" x14ac:dyDescent="0.25">
      <c r="B16" s="9" t="s">
        <v>21</v>
      </c>
      <c r="C16" s="20">
        <f>SUM(C8:C15)</f>
        <v>187223.26</v>
      </c>
      <c r="D16" s="19"/>
      <c r="H16" s="14"/>
    </row>
    <row r="17" spans="2:4" x14ac:dyDescent="0.25">
      <c r="B17" s="21"/>
      <c r="C17" s="21"/>
      <c r="D17" s="21"/>
    </row>
    <row r="18" spans="2:4" x14ac:dyDescent="0.25">
      <c r="B18" t="s">
        <v>8</v>
      </c>
    </row>
    <row r="19" spans="2:4" x14ac:dyDescent="0.25">
      <c r="B19" t="s">
        <v>14</v>
      </c>
    </row>
    <row r="20" spans="2:4" x14ac:dyDescent="0.25">
      <c r="B20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2026-04-09T09:29:54Z</cp:lastPrinted>
  <dcterms:created xsi:type="dcterms:W3CDTF">2022-08-12T12:51:27Z</dcterms:created>
  <dcterms:modified xsi:type="dcterms:W3CDTF">2026-06-11T09:01:52Z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