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Admin\Desktop\Moji Dokumenti_1\financijski izvještaji 2026\šestomjesečni obračun 30.6.2026\"/>
    </mc:Choice>
  </mc:AlternateContent>
  <xr:revisionPtr revIDLastSave="0" documentId="13_ncr:1_{36BDAF6B-82D7-4459-AD73-E0C8FE467F4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F327" i="9"/>
  <c r="E327" i="9"/>
  <c r="B327" i="9" s="1"/>
  <c r="H326" i="9"/>
  <c r="G326" i="9"/>
  <c r="F326" i="9"/>
  <c r="H325" i="9"/>
  <c r="G325" i="9"/>
  <c r="E325" i="9" s="1"/>
  <c r="B325" i="9" s="1"/>
  <c r="F325" i="9"/>
  <c r="H324" i="9"/>
  <c r="E324" i="9" s="1"/>
  <c r="B324" i="9" s="1"/>
  <c r="G324" i="9"/>
  <c r="F324" i="9"/>
  <c r="H323" i="9"/>
  <c r="G323" i="9"/>
  <c r="F323" i="9"/>
  <c r="H322" i="9"/>
  <c r="G322" i="9"/>
  <c r="E322" i="9" s="1"/>
  <c r="F322" i="9"/>
  <c r="H321" i="9"/>
  <c r="G321" i="9"/>
  <c r="E321" i="9" s="1"/>
  <c r="B321" i="9" s="1"/>
  <c r="F321" i="9"/>
  <c r="H320" i="9"/>
  <c r="E320" i="9" s="1"/>
  <c r="B320" i="9" s="1"/>
  <c r="G320" i="9"/>
  <c r="F320" i="9"/>
  <c r="H319" i="9"/>
  <c r="G319" i="9"/>
  <c r="F319" i="9"/>
  <c r="H318" i="9"/>
  <c r="G318" i="9"/>
  <c r="E318" i="9" s="1"/>
  <c r="F318" i="9"/>
  <c r="H317" i="9"/>
  <c r="G317" i="9"/>
  <c r="E317" i="9" s="1"/>
  <c r="B317" i="9" s="1"/>
  <c r="F317" i="9"/>
  <c r="H316" i="9"/>
  <c r="E316" i="9" s="1"/>
  <c r="B316" i="9" s="1"/>
  <c r="G316" i="9"/>
  <c r="F316" i="9"/>
  <c r="F315" i="9"/>
  <c r="F314" i="9"/>
  <c r="F313" i="9"/>
  <c r="H312" i="9"/>
  <c r="E312" i="9" s="1"/>
  <c r="G312" i="9"/>
  <c r="F312" i="9"/>
  <c r="B312" i="9"/>
  <c r="H311" i="9"/>
  <c r="E311" i="9" s="1"/>
  <c r="B311" i="9" s="1"/>
  <c r="G311" i="9"/>
  <c r="F311" i="9"/>
  <c r="H310" i="9"/>
  <c r="G310" i="9"/>
  <c r="F310" i="9"/>
  <c r="F309" i="9"/>
  <c r="F308" i="9"/>
  <c r="H307" i="9"/>
  <c r="G307" i="9"/>
  <c r="F307" i="9"/>
  <c r="F306" i="9"/>
  <c r="H305" i="9"/>
  <c r="G305" i="9"/>
  <c r="E305" i="9" s="1"/>
  <c r="B305" i="9" s="1"/>
  <c r="F305" i="9"/>
  <c r="H304" i="9"/>
  <c r="G304" i="9"/>
  <c r="E304" i="9" s="1"/>
  <c r="B304" i="9" s="1"/>
  <c r="F304" i="9"/>
  <c r="H303" i="9"/>
  <c r="E303" i="9" s="1"/>
  <c r="G303" i="9"/>
  <c r="F303" i="9"/>
  <c r="B303" i="9"/>
  <c r="F302" i="9"/>
  <c r="F301" i="9"/>
  <c r="F300" i="9"/>
  <c r="F299" i="9"/>
  <c r="F297" i="9"/>
  <c r="L296" i="9"/>
  <c r="F296" i="9" s="1"/>
  <c r="H296" i="9"/>
  <c r="F295" i="9"/>
  <c r="I294" i="9"/>
  <c r="H294" i="9"/>
  <c r="F294" i="9"/>
  <c r="E293" i="9"/>
  <c r="M292" i="9"/>
  <c r="L292" i="9"/>
  <c r="E292" i="9"/>
  <c r="M291" i="9"/>
  <c r="L291" i="9"/>
  <c r="F291" i="9"/>
  <c r="E291" i="9"/>
  <c r="B291" i="9" s="1"/>
  <c r="M290" i="9"/>
  <c r="L290" i="9"/>
  <c r="F290" i="9"/>
  <c r="E290" i="9"/>
  <c r="M289" i="9"/>
  <c r="L289" i="9"/>
  <c r="F289" i="9" s="1"/>
  <c r="B289" i="9" s="1"/>
  <c r="E289" i="9"/>
  <c r="M288" i="9"/>
  <c r="L288" i="9"/>
  <c r="F288" i="9" s="1"/>
  <c r="B288" i="9" s="1"/>
  <c r="E288" i="9"/>
  <c r="M287" i="9"/>
  <c r="L287" i="9"/>
  <c r="F287" i="9"/>
  <c r="E287" i="9"/>
  <c r="B287" i="9" s="1"/>
  <c r="M286" i="9"/>
  <c r="L286" i="9"/>
  <c r="F286" i="9"/>
  <c r="E286" i="9"/>
  <c r="B286" i="9" s="1"/>
  <c r="M285" i="9"/>
  <c r="L285" i="9"/>
  <c r="F285" i="9" s="1"/>
  <c r="B285" i="9" s="1"/>
  <c r="E285" i="9"/>
  <c r="M284" i="9"/>
  <c r="L284" i="9"/>
  <c r="E284" i="9"/>
  <c r="M283" i="9"/>
  <c r="L283" i="9"/>
  <c r="F283" i="9"/>
  <c r="E283" i="9"/>
  <c r="B283" i="9" s="1"/>
  <c r="M282" i="9"/>
  <c r="L282" i="9"/>
  <c r="F282" i="9"/>
  <c r="E282" i="9"/>
  <c r="M281" i="9"/>
  <c r="L281" i="9"/>
  <c r="F281" i="9" s="1"/>
  <c r="B281" i="9" s="1"/>
  <c r="E281" i="9"/>
  <c r="M280" i="9"/>
  <c r="L280" i="9"/>
  <c r="F280" i="9" s="1"/>
  <c r="E280" i="9"/>
  <c r="B280" i="9"/>
  <c r="M279" i="9"/>
  <c r="L279" i="9"/>
  <c r="F279" i="9"/>
  <c r="E279" i="9"/>
  <c r="B279" i="9" s="1"/>
  <c r="M278" i="9"/>
  <c r="L278" i="9"/>
  <c r="F278" i="9"/>
  <c r="E278" i="9"/>
  <c r="B278" i="9" s="1"/>
  <c r="M277" i="9"/>
  <c r="L277" i="9"/>
  <c r="F277" i="9" s="1"/>
  <c r="B277" i="9" s="1"/>
  <c r="E277" i="9"/>
  <c r="M276" i="9"/>
  <c r="L276" i="9"/>
  <c r="E276" i="9"/>
  <c r="M275" i="9"/>
  <c r="L275" i="9"/>
  <c r="F275" i="9"/>
  <c r="E275" i="9"/>
  <c r="B275" i="9" s="1"/>
  <c r="M274" i="9"/>
  <c r="L274" i="9"/>
  <c r="F274" i="9"/>
  <c r="E274" i="9"/>
  <c r="M273" i="9"/>
  <c r="L273" i="9"/>
  <c r="F273" i="9" s="1"/>
  <c r="B273" i="9" s="1"/>
  <c r="E273" i="9"/>
  <c r="M272" i="9"/>
  <c r="L272" i="9"/>
  <c r="F272" i="9" s="1"/>
  <c r="B272" i="9" s="1"/>
  <c r="E272" i="9"/>
  <c r="M271" i="9"/>
  <c r="L271" i="9"/>
  <c r="F271" i="9"/>
  <c r="E271" i="9"/>
  <c r="B271" i="9" s="1"/>
  <c r="M270" i="9"/>
  <c r="L270" i="9"/>
  <c r="F270" i="9"/>
  <c r="E270" i="9"/>
  <c r="B270" i="9" s="1"/>
  <c r="M269" i="9"/>
  <c r="L269" i="9"/>
  <c r="F269" i="9" s="1"/>
  <c r="B269" i="9" s="1"/>
  <c r="E269" i="9"/>
  <c r="M268" i="9"/>
  <c r="L268" i="9"/>
  <c r="E268" i="9"/>
  <c r="M267" i="9"/>
  <c r="L267" i="9"/>
  <c r="F267" i="9"/>
  <c r="E267" i="9"/>
  <c r="B267" i="9" s="1"/>
  <c r="M266" i="9"/>
  <c r="L266" i="9"/>
  <c r="F266" i="9"/>
  <c r="E266" i="9"/>
  <c r="M265" i="9"/>
  <c r="L265" i="9"/>
  <c r="F265" i="9" s="1"/>
  <c r="B265" i="9" s="1"/>
  <c r="E265" i="9"/>
  <c r="M264" i="9"/>
  <c r="L264" i="9"/>
  <c r="F264" i="9" s="1"/>
  <c r="E264" i="9"/>
  <c r="B264" i="9"/>
  <c r="M263" i="9"/>
  <c r="L263" i="9"/>
  <c r="F263" i="9"/>
  <c r="E263" i="9"/>
  <c r="B263" i="9" s="1"/>
  <c r="M262" i="9"/>
  <c r="L262" i="9"/>
  <c r="F262" i="9"/>
  <c r="E262" i="9"/>
  <c r="B262" i="9" s="1"/>
  <c r="M261" i="9"/>
  <c r="L261" i="9"/>
  <c r="F261" i="9" s="1"/>
  <c r="B261" i="9" s="1"/>
  <c r="E261" i="9"/>
  <c r="M260" i="9"/>
  <c r="L260" i="9"/>
  <c r="E260" i="9"/>
  <c r="M259" i="9"/>
  <c r="L259" i="9"/>
  <c r="F259" i="9"/>
  <c r="E259" i="9"/>
  <c r="B259" i="9" s="1"/>
  <c r="M258" i="9"/>
  <c r="L258" i="9"/>
  <c r="F258" i="9"/>
  <c r="E258" i="9"/>
  <c r="M257" i="9"/>
  <c r="L257" i="9"/>
  <c r="F257" i="9" s="1"/>
  <c r="B257" i="9" s="1"/>
  <c r="E257" i="9"/>
  <c r="M256" i="9"/>
  <c r="L256" i="9"/>
  <c r="F256" i="9" s="1"/>
  <c r="B256" i="9" s="1"/>
  <c r="E256" i="9"/>
  <c r="M255" i="9"/>
  <c r="L255" i="9"/>
  <c r="F255" i="9"/>
  <c r="E255" i="9"/>
  <c r="B255" i="9" s="1"/>
  <c r="M254" i="9"/>
  <c r="L254" i="9"/>
  <c r="F254" i="9"/>
  <c r="B254" i="9" s="1"/>
  <c r="E254" i="9"/>
  <c r="M253" i="9"/>
  <c r="L253" i="9"/>
  <c r="F253" i="9" s="1"/>
  <c r="B253" i="9" s="1"/>
  <c r="E253" i="9"/>
  <c r="M252" i="9"/>
  <c r="L252" i="9"/>
  <c r="E252" i="9"/>
  <c r="M251" i="9"/>
  <c r="L251" i="9"/>
  <c r="F251" i="9"/>
  <c r="E251" i="9"/>
  <c r="B251" i="9" s="1"/>
  <c r="M250" i="9"/>
  <c r="L250" i="9"/>
  <c r="F250" i="9"/>
  <c r="B250" i="9" s="1"/>
  <c r="E250" i="9"/>
  <c r="M249" i="9"/>
  <c r="L249" i="9"/>
  <c r="F249" i="9" s="1"/>
  <c r="B249" i="9" s="1"/>
  <c r="E249" i="9"/>
  <c r="M248" i="9"/>
  <c r="L248" i="9"/>
  <c r="F248" i="9" s="1"/>
  <c r="E248" i="9"/>
  <c r="B248" i="9"/>
  <c r="M247" i="9"/>
  <c r="L247" i="9"/>
  <c r="F247" i="9"/>
  <c r="E247" i="9"/>
  <c r="B247" i="9" s="1"/>
  <c r="M246" i="9"/>
  <c r="L246" i="9"/>
  <c r="F246" i="9"/>
  <c r="B246" i="9" s="1"/>
  <c r="E246" i="9"/>
  <c r="M245" i="9"/>
  <c r="L245" i="9"/>
  <c r="F245" i="9" s="1"/>
  <c r="B245" i="9" s="1"/>
  <c r="E245" i="9"/>
  <c r="M244" i="9"/>
  <c r="L244" i="9"/>
  <c r="E244" i="9"/>
  <c r="M243" i="9"/>
  <c r="L243" i="9"/>
  <c r="F243" i="9"/>
  <c r="E243" i="9"/>
  <c r="M242" i="9"/>
  <c r="F242" i="9" s="1"/>
  <c r="B242" i="9" s="1"/>
  <c r="L242" i="9"/>
  <c r="E242" i="9"/>
  <c r="M241" i="9"/>
  <c r="L241" i="9"/>
  <c r="F241" i="9" s="1"/>
  <c r="B241" i="9" s="1"/>
  <c r="E241" i="9"/>
  <c r="M240" i="9"/>
  <c r="L240" i="9"/>
  <c r="F240" i="9" s="1"/>
  <c r="B240" i="9" s="1"/>
  <c r="E240" i="9"/>
  <c r="M239" i="9"/>
  <c r="F239" i="9" s="1"/>
  <c r="L239" i="9"/>
  <c r="E239" i="9"/>
  <c r="M238" i="9"/>
  <c r="F238" i="9" s="1"/>
  <c r="B238" i="9" s="1"/>
  <c r="L238" i="9"/>
  <c r="E238" i="9"/>
  <c r="M237" i="9"/>
  <c r="L237" i="9"/>
  <c r="E237" i="9"/>
  <c r="M236" i="9"/>
  <c r="L236" i="9"/>
  <c r="E236" i="9"/>
  <c r="M235" i="9"/>
  <c r="L235" i="9"/>
  <c r="F235" i="9"/>
  <c r="E235" i="9"/>
  <c r="B235" i="9" s="1"/>
  <c r="M234" i="9"/>
  <c r="L234" i="9"/>
  <c r="F234" i="9"/>
  <c r="B234" i="9" s="1"/>
  <c r="E234" i="9"/>
  <c r="M233" i="9"/>
  <c r="L233" i="9"/>
  <c r="F233" i="9" s="1"/>
  <c r="B233" i="9" s="1"/>
  <c r="E233" i="9"/>
  <c r="M232" i="9"/>
  <c r="L232" i="9"/>
  <c r="F232" i="9" s="1"/>
  <c r="E232" i="9"/>
  <c r="B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E78" i="9" s="1"/>
  <c r="B78" i="9" s="1"/>
  <c r="F78" i="9"/>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E57" i="9" s="1"/>
  <c r="B57" i="9" s="1"/>
  <c r="F57" i="9"/>
  <c r="H56" i="9"/>
  <c r="E56" i="9" s="1"/>
  <c r="B56" i="9" s="1"/>
  <c r="G56" i="9"/>
  <c r="F56" i="9"/>
  <c r="H55" i="9"/>
  <c r="E55" i="9" s="1"/>
  <c r="B55" i="9" s="1"/>
  <c r="G55" i="9"/>
  <c r="F55" i="9"/>
  <c r="H54" i="9"/>
  <c r="G54" i="9"/>
  <c r="E54" i="9" s="1"/>
  <c r="B54" i="9" s="1"/>
  <c r="F54" i="9"/>
  <c r="H53" i="9"/>
  <c r="G53" i="9"/>
  <c r="F53" i="9"/>
  <c r="H52" i="9"/>
  <c r="E52" i="9" s="1"/>
  <c r="B52" i="9" s="1"/>
  <c r="G52" i="9"/>
  <c r="F52" i="9"/>
  <c r="H51" i="9"/>
  <c r="G51" i="9"/>
  <c r="F51" i="9"/>
  <c r="H50" i="9"/>
  <c r="G50" i="9"/>
  <c r="E50" i="9" s="1"/>
  <c r="B50" i="9" s="1"/>
  <c r="F50" i="9"/>
  <c r="H49" i="9"/>
  <c r="G49" i="9"/>
  <c r="F49" i="9"/>
  <c r="H48" i="9"/>
  <c r="E48" i="9" s="1"/>
  <c r="B48" i="9" s="1"/>
  <c r="G48" i="9"/>
  <c r="F48" i="9"/>
  <c r="H47" i="9"/>
  <c r="G47" i="9"/>
  <c r="F47" i="9"/>
  <c r="E47" i="9"/>
  <c r="B47" i="9" s="1"/>
  <c r="H46" i="9"/>
  <c r="G46" i="9"/>
  <c r="E46" i="9" s="1"/>
  <c r="B46" i="9" s="1"/>
  <c r="F46" i="9"/>
  <c r="H45" i="9"/>
  <c r="G45" i="9"/>
  <c r="E45" i="9" s="1"/>
  <c r="B45" i="9" s="1"/>
  <c r="F45" i="9"/>
  <c r="H44" i="9"/>
  <c r="G44" i="9"/>
  <c r="F44" i="9"/>
  <c r="E44" i="9"/>
  <c r="B44" i="9" s="1"/>
  <c r="H43" i="9"/>
  <c r="E43" i="9" s="1"/>
  <c r="B43" i="9" s="1"/>
  <c r="G43" i="9"/>
  <c r="F43" i="9"/>
  <c r="H42" i="9"/>
  <c r="G42" i="9"/>
  <c r="E42" i="9" s="1"/>
  <c r="B42" i="9" s="1"/>
  <c r="F42" i="9"/>
  <c r="H41" i="9"/>
  <c r="G41" i="9"/>
  <c r="E41" i="9" s="1"/>
  <c r="B41" i="9" s="1"/>
  <c r="F41" i="9"/>
  <c r="H40" i="9"/>
  <c r="G40" i="9"/>
  <c r="F40" i="9"/>
  <c r="E40" i="9"/>
  <c r="B40" i="9" s="1"/>
  <c r="H39" i="9"/>
  <c r="G39" i="9"/>
  <c r="E39" i="9" s="1"/>
  <c r="B39" i="9" s="1"/>
  <c r="F39" i="9"/>
  <c r="H38" i="9"/>
  <c r="G38" i="9"/>
  <c r="F38" i="9"/>
  <c r="H37" i="9"/>
  <c r="G37" i="9"/>
  <c r="F37" i="9"/>
  <c r="H36" i="9"/>
  <c r="G36" i="9"/>
  <c r="E36" i="9" s="1"/>
  <c r="B36" i="9" s="1"/>
  <c r="F36" i="9"/>
  <c r="H35" i="9"/>
  <c r="G35" i="9"/>
  <c r="F35" i="9"/>
  <c r="E35" i="9"/>
  <c r="B35" i="9" s="1"/>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E296" i="9" s="1"/>
  <c r="B296" i="9" s="1"/>
  <c r="I3" i="9"/>
  <c r="H3" i="9"/>
  <c r="G3" i="9"/>
  <c r="D104" i="8"/>
  <c r="I41" i="3" s="1"/>
  <c r="D97" i="8"/>
  <c r="D92" i="8"/>
  <c r="D87" i="8"/>
  <c r="C1663" i="1" s="1"/>
  <c r="D82" i="8"/>
  <c r="D77" i="8"/>
  <c r="D72" i="8"/>
  <c r="D67" i="8"/>
  <c r="D62" i="8"/>
  <c r="D57" i="8"/>
  <c r="D51" i="8" s="1"/>
  <c r="C1627" i="1" s="1"/>
  <c r="G1627" i="1" s="1"/>
  <c r="D52" i="8"/>
  <c r="D46" i="8"/>
  <c r="D37" i="8"/>
  <c r="D27" i="8"/>
  <c r="D25" i="8" s="1"/>
  <c r="C1601" i="1" s="1"/>
  <c r="H1601" i="1" s="1"/>
  <c r="D18" i="8"/>
  <c r="D8" i="8"/>
  <c r="D6" i="8" s="1"/>
  <c r="C1582" i="1" s="1"/>
  <c r="E44" i="7"/>
  <c r="D44" i="7"/>
  <c r="E39" i="7"/>
  <c r="E38" i="7" s="1"/>
  <c r="I35" i="3" s="1"/>
  <c r="D39" i="7"/>
  <c r="D38" i="7" s="1"/>
  <c r="E30" i="7"/>
  <c r="D30" i="7"/>
  <c r="E23" i="7"/>
  <c r="D23" i="7"/>
  <c r="E22" i="7"/>
  <c r="I34" i="3" s="1"/>
  <c r="D22" i="7"/>
  <c r="E14" i="7"/>
  <c r="D14" i="7"/>
  <c r="E7" i="7"/>
  <c r="E6" i="7" s="1"/>
  <c r="D7" i="7"/>
  <c r="D6" i="7" s="1"/>
  <c r="D5" i="7" s="1"/>
  <c r="E5" i="7"/>
  <c r="I33" i="3"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30"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89"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D5"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D585" i="4"/>
  <c r="C579" i="1" s="1"/>
  <c r="F583" i="4"/>
  <c r="F582" i="4"/>
  <c r="E581" i="4"/>
  <c r="E571" i="4" s="1"/>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0" i="1" s="1"/>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E431" i="4" s="1"/>
  <c r="D445" i="4"/>
  <c r="F444" i="4"/>
  <c r="F443" i="4"/>
  <c r="F442" i="4"/>
  <c r="F441" i="4"/>
  <c r="E440" i="4"/>
  <c r="D440" i="4"/>
  <c r="F440" i="4" s="1"/>
  <c r="F439" i="4"/>
  <c r="F438" i="4"/>
  <c r="F437" i="4"/>
  <c r="E437" i="4"/>
  <c r="D437" i="4"/>
  <c r="F436" i="4"/>
  <c r="F435" i="4"/>
  <c r="F434" i="4"/>
  <c r="F433" i="4"/>
  <c r="E432" i="4"/>
  <c r="D432" i="4"/>
  <c r="E428" i="4"/>
  <c r="F428" i="4" s="1"/>
  <c r="D428" i="4"/>
  <c r="F427" i="4"/>
  <c r="E427" i="4"/>
  <c r="D427"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E361" i="4" s="1"/>
  <c r="D366" i="4"/>
  <c r="F365" i="4"/>
  <c r="F364" i="4"/>
  <c r="F363" i="4"/>
  <c r="F362" i="4"/>
  <c r="E362" i="4"/>
  <c r="D362"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E309" i="4" s="1"/>
  <c r="D304" i="1" s="1"/>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E262" i="4" s="1"/>
  <c r="D258" i="1"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D234" i="4"/>
  <c r="C230" i="1" s="1"/>
  <c r="F233" i="4"/>
  <c r="F232" i="4"/>
  <c r="F231" i="4"/>
  <c r="E231" i="4"/>
  <c r="E230" i="4" s="1"/>
  <c r="D226" i="1" s="1"/>
  <c r="D231" i="4"/>
  <c r="F229" i="4"/>
  <c r="F228" i="4"/>
  <c r="F227" i="4"/>
  <c r="F226" i="4"/>
  <c r="E225" i="4"/>
  <c r="D225" i="4"/>
  <c r="F225" i="4" s="1"/>
  <c r="F224" i="4"/>
  <c r="F223" i="4"/>
  <c r="E222" i="4"/>
  <c r="D222" i="4"/>
  <c r="E221" i="4"/>
  <c r="F220" i="4"/>
  <c r="F219" i="4"/>
  <c r="F218" i="4"/>
  <c r="F217"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F140" i="4"/>
  <c r="D140" i="4"/>
  <c r="F139" i="4"/>
  <c r="F138" i="4"/>
  <c r="F137" i="4"/>
  <c r="F136" i="4"/>
  <c r="E135" i="4"/>
  <c r="E134" i="4" s="1"/>
  <c r="D135" i="4"/>
  <c r="F133" i="4"/>
  <c r="F132" i="4"/>
  <c r="F131" i="4"/>
  <c r="F130" i="4"/>
  <c r="E129" i="4"/>
  <c r="F129" i="4" s="1"/>
  <c r="D129" i="4"/>
  <c r="F128" i="4"/>
  <c r="F127" i="4"/>
  <c r="F126" i="4"/>
  <c r="E126" i="4"/>
  <c r="D126" i="4"/>
  <c r="D125" i="4" s="1"/>
  <c r="E125" i="4"/>
  <c r="F125" i="4" s="1"/>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87" i="1" s="1"/>
  <c r="D91" i="4"/>
  <c r="F91" i="4" s="1"/>
  <c r="F90" i="4"/>
  <c r="F89" i="4"/>
  <c r="F88" i="4"/>
  <c r="F87" i="4"/>
  <c r="F86" i="4"/>
  <c r="F85" i="4"/>
  <c r="F84" i="4"/>
  <c r="E83" i="4"/>
  <c r="F83" i="4" s="1"/>
  <c r="D83" i="4"/>
  <c r="D82"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E49" i="4" s="1"/>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C4" i="1" s="1"/>
  <c r="G41" i="3"/>
  <c r="B41" i="3"/>
  <c r="G40" i="3"/>
  <c r="B40" i="3"/>
  <c r="G39" i="3"/>
  <c r="B39" i="3"/>
  <c r="H38" i="3"/>
  <c r="G38" i="3"/>
  <c r="B38" i="3"/>
  <c r="I36" i="3"/>
  <c r="H36" i="3"/>
  <c r="G36" i="3"/>
  <c r="B36" i="3"/>
  <c r="H35" i="3"/>
  <c r="G35" i="3"/>
  <c r="B35" i="3"/>
  <c r="H34" i="3"/>
  <c r="G34" i="3"/>
  <c r="B34" i="3"/>
  <c r="H33" i="3"/>
  <c r="G33" i="3"/>
  <c r="B33" i="3"/>
  <c r="G31" i="3"/>
  <c r="B31"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C1685" i="1"/>
  <c r="H1685" i="1" s="1"/>
  <c r="C1684" i="1"/>
  <c r="G1683" i="1"/>
  <c r="C1683" i="1"/>
  <c r="H1683" i="1" s="1"/>
  <c r="C1682" i="1"/>
  <c r="C1681" i="1"/>
  <c r="G1681" i="1" s="1"/>
  <c r="C1680" i="1"/>
  <c r="H1680" i="1" s="1"/>
  <c r="C1679" i="1"/>
  <c r="H1678" i="1"/>
  <c r="C1678" i="1"/>
  <c r="G1678" i="1" s="1"/>
  <c r="H1677" i="1"/>
  <c r="G1677" i="1"/>
  <c r="C1677" i="1"/>
  <c r="C1676" i="1"/>
  <c r="G1675" i="1"/>
  <c r="C1675" i="1"/>
  <c r="H1675" i="1" s="1"/>
  <c r="C1674" i="1"/>
  <c r="H1673" i="1"/>
  <c r="G1673" i="1"/>
  <c r="C1673" i="1"/>
  <c r="H1672" i="1"/>
  <c r="G1672" i="1"/>
  <c r="C1672" i="1"/>
  <c r="C1671" i="1"/>
  <c r="H1670" i="1"/>
  <c r="G1670" i="1"/>
  <c r="C1670" i="1"/>
  <c r="H1669" i="1"/>
  <c r="G1669" i="1"/>
  <c r="C1669" i="1"/>
  <c r="C1668" i="1"/>
  <c r="H1668" i="1" s="1"/>
  <c r="C1667" i="1"/>
  <c r="H1666" i="1"/>
  <c r="G1666" i="1"/>
  <c r="C1666" i="1"/>
  <c r="H1665" i="1"/>
  <c r="G1665" i="1"/>
  <c r="C1665" i="1"/>
  <c r="C1664" i="1"/>
  <c r="H1664" i="1" s="1"/>
  <c r="H1662" i="1"/>
  <c r="G1662" i="1"/>
  <c r="C1662" i="1"/>
  <c r="C1661" i="1"/>
  <c r="H1661" i="1" s="1"/>
  <c r="G1660" i="1"/>
  <c r="C1660" i="1"/>
  <c r="H1660" i="1" s="1"/>
  <c r="C1659" i="1"/>
  <c r="G1659" i="1" s="1"/>
  <c r="H1658" i="1"/>
  <c r="G1658" i="1"/>
  <c r="C1658" i="1"/>
  <c r="H1657" i="1"/>
  <c r="G1657" i="1"/>
  <c r="C1657" i="1"/>
  <c r="C1656" i="1"/>
  <c r="H1656" i="1" s="1"/>
  <c r="H1655" i="1"/>
  <c r="C1655" i="1"/>
  <c r="G1655" i="1" s="1"/>
  <c r="H1654" i="1"/>
  <c r="G1654" i="1"/>
  <c r="C1654" i="1"/>
  <c r="C1653" i="1"/>
  <c r="H1653" i="1" s="1"/>
  <c r="G1652" i="1"/>
  <c r="C1652" i="1"/>
  <c r="H1652" i="1" s="1"/>
  <c r="C1651" i="1"/>
  <c r="G1651" i="1" s="1"/>
  <c r="H1650" i="1"/>
  <c r="G1650" i="1"/>
  <c r="C1650" i="1"/>
  <c r="H1649" i="1"/>
  <c r="G1649" i="1"/>
  <c r="C1649" i="1"/>
  <c r="C1648" i="1"/>
  <c r="H1648" i="1" s="1"/>
  <c r="H1647" i="1"/>
  <c r="C1647" i="1"/>
  <c r="G1647" i="1" s="1"/>
  <c r="H1646" i="1"/>
  <c r="G1646" i="1"/>
  <c r="C1646" i="1"/>
  <c r="C1645" i="1"/>
  <c r="H1645" i="1" s="1"/>
  <c r="G1644" i="1"/>
  <c r="C1644" i="1"/>
  <c r="H1644" i="1" s="1"/>
  <c r="C1643" i="1"/>
  <c r="G1643" i="1" s="1"/>
  <c r="H1642" i="1"/>
  <c r="G1642" i="1"/>
  <c r="C1642" i="1"/>
  <c r="H1641" i="1"/>
  <c r="G1641" i="1"/>
  <c r="C1641" i="1"/>
  <c r="C1640" i="1"/>
  <c r="H1640" i="1" s="1"/>
  <c r="H1639" i="1"/>
  <c r="C1639" i="1"/>
  <c r="G1639" i="1" s="1"/>
  <c r="H1638" i="1"/>
  <c r="G1638" i="1"/>
  <c r="C1638" i="1"/>
  <c r="C1637" i="1"/>
  <c r="H1637" i="1" s="1"/>
  <c r="G1636" i="1"/>
  <c r="C1636" i="1"/>
  <c r="H1636" i="1" s="1"/>
  <c r="C1635" i="1"/>
  <c r="G1635" i="1" s="1"/>
  <c r="C1634" i="1"/>
  <c r="H1634" i="1" s="1"/>
  <c r="C1633" i="1"/>
  <c r="G1633" i="1" s="1"/>
  <c r="C1632" i="1"/>
  <c r="H1632" i="1" s="1"/>
  <c r="H1631" i="1"/>
  <c r="C1631" i="1"/>
  <c r="G1631" i="1" s="1"/>
  <c r="H1630" i="1"/>
  <c r="G1630" i="1"/>
  <c r="C1630" i="1"/>
  <c r="C1629" i="1"/>
  <c r="H1629" i="1" s="1"/>
  <c r="G1628" i="1"/>
  <c r="C1628" i="1"/>
  <c r="H1628" i="1" s="1"/>
  <c r="H1626" i="1"/>
  <c r="G1626" i="1"/>
  <c r="C1626" i="1"/>
  <c r="H1625" i="1"/>
  <c r="G1625" i="1"/>
  <c r="C1625" i="1"/>
  <c r="C1624" i="1"/>
  <c r="H1624" i="1" s="1"/>
  <c r="H1623" i="1"/>
  <c r="C1623" i="1"/>
  <c r="G1623" i="1" s="1"/>
  <c r="H1622" i="1"/>
  <c r="G1622" i="1"/>
  <c r="C1622" i="1"/>
  <c r="C1619" i="1"/>
  <c r="G1619" i="1" s="1"/>
  <c r="H1618" i="1"/>
  <c r="G1618" i="1"/>
  <c r="C1618" i="1"/>
  <c r="H1617" i="1"/>
  <c r="G1617" i="1"/>
  <c r="C1617" i="1"/>
  <c r="C1616" i="1"/>
  <c r="H1616" i="1" s="1"/>
  <c r="H1615" i="1"/>
  <c r="C1615" i="1"/>
  <c r="G1615" i="1" s="1"/>
  <c r="H1614" i="1"/>
  <c r="G1614" i="1"/>
  <c r="C1614" i="1"/>
  <c r="C1613" i="1"/>
  <c r="H1613" i="1" s="1"/>
  <c r="G1612" i="1"/>
  <c r="C1612" i="1"/>
  <c r="H1612" i="1" s="1"/>
  <c r="C1611" i="1"/>
  <c r="G1611" i="1" s="1"/>
  <c r="H1610" i="1"/>
  <c r="G1610" i="1"/>
  <c r="C1610" i="1"/>
  <c r="H1609" i="1"/>
  <c r="G1609" i="1"/>
  <c r="C1609" i="1"/>
  <c r="C1608" i="1"/>
  <c r="H1608" i="1" s="1"/>
  <c r="H1607" i="1"/>
  <c r="C1607" i="1"/>
  <c r="G1607" i="1" s="1"/>
  <c r="H1606" i="1"/>
  <c r="C1606" i="1"/>
  <c r="G1606" i="1" s="1"/>
  <c r="C1605" i="1"/>
  <c r="H1605" i="1" s="1"/>
  <c r="G1604" i="1"/>
  <c r="C1604" i="1"/>
  <c r="H1604" i="1" s="1"/>
  <c r="C1603" i="1"/>
  <c r="G1603" i="1" s="1"/>
  <c r="G1602" i="1"/>
  <c r="C1602" i="1"/>
  <c r="H1602" i="1" s="1"/>
  <c r="C1600" i="1"/>
  <c r="H1600" i="1" s="1"/>
  <c r="H1599" i="1"/>
  <c r="C1599" i="1"/>
  <c r="G1599" i="1" s="1"/>
  <c r="H1598" i="1"/>
  <c r="G1598" i="1"/>
  <c r="C1598" i="1"/>
  <c r="C1597" i="1"/>
  <c r="H1597" i="1" s="1"/>
  <c r="G1596" i="1"/>
  <c r="C1596" i="1"/>
  <c r="H1596" i="1" s="1"/>
  <c r="C1595" i="1"/>
  <c r="G1595" i="1" s="1"/>
  <c r="H1594" i="1"/>
  <c r="G1594" i="1"/>
  <c r="C1594" i="1"/>
  <c r="H1593" i="1"/>
  <c r="G1593" i="1"/>
  <c r="C1593" i="1"/>
  <c r="C1592" i="1"/>
  <c r="H1592" i="1" s="1"/>
  <c r="H1591" i="1"/>
  <c r="C1591" i="1"/>
  <c r="G1591" i="1" s="1"/>
  <c r="H1590" i="1"/>
  <c r="G1590" i="1"/>
  <c r="C1590" i="1"/>
  <c r="C1589" i="1"/>
  <c r="H1589" i="1" s="1"/>
  <c r="G1588" i="1"/>
  <c r="C1588" i="1"/>
  <c r="H1588" i="1" s="1"/>
  <c r="C1587" i="1"/>
  <c r="G1587" i="1" s="1"/>
  <c r="H1586" i="1"/>
  <c r="G1586" i="1"/>
  <c r="C1586" i="1"/>
  <c r="C1585" i="1"/>
  <c r="H1585" i="1" s="1"/>
  <c r="C1583" i="1"/>
  <c r="G1583" i="1" s="1"/>
  <c r="C1581" i="1"/>
  <c r="G1581" i="1" s="1"/>
  <c r="D1580" i="1"/>
  <c r="C1580" i="1"/>
  <c r="J1580" i="1" s="1"/>
  <c r="G1579" i="1"/>
  <c r="D1579" i="1"/>
  <c r="C1579" i="1"/>
  <c r="H1578" i="1"/>
  <c r="G1578" i="1"/>
  <c r="I1578" i="1" s="1"/>
  <c r="D1578" i="1"/>
  <c r="C1578" i="1"/>
  <c r="J1578" i="1" s="1"/>
  <c r="D1577" i="1"/>
  <c r="C1577" i="1"/>
  <c r="H1577" i="1" s="1"/>
  <c r="G1576" i="1"/>
  <c r="D1576" i="1"/>
  <c r="C1576" i="1"/>
  <c r="H1576" i="1" s="1"/>
  <c r="D1575" i="1"/>
  <c r="C1575" i="1"/>
  <c r="J1575" i="1" s="1"/>
  <c r="G1574" i="1"/>
  <c r="D1574" i="1"/>
  <c r="J1574" i="1" s="1"/>
  <c r="C1574" i="1"/>
  <c r="D1573" i="1"/>
  <c r="C1573" i="1"/>
  <c r="H1573" i="1" s="1"/>
  <c r="G1572" i="1"/>
  <c r="D1572" i="1"/>
  <c r="J1572" i="1" s="1"/>
  <c r="C1572" i="1"/>
  <c r="C1571" i="1"/>
  <c r="C1570" i="1"/>
  <c r="D1569" i="1"/>
  <c r="C1569" i="1"/>
  <c r="H1569" i="1" s="1"/>
  <c r="G1568" i="1"/>
  <c r="D1568" i="1"/>
  <c r="J1568" i="1" s="1"/>
  <c r="C1568" i="1"/>
  <c r="D1567" i="1"/>
  <c r="C1567" i="1"/>
  <c r="H1567" i="1" s="1"/>
  <c r="G1566" i="1"/>
  <c r="D1566" i="1"/>
  <c r="J1566" i="1" s="1"/>
  <c r="C1566" i="1"/>
  <c r="D1565" i="1"/>
  <c r="C1565" i="1"/>
  <c r="H1565" i="1" s="1"/>
  <c r="G1564" i="1"/>
  <c r="D1564" i="1"/>
  <c r="J1564" i="1" s="1"/>
  <c r="C1564" i="1"/>
  <c r="D1563" i="1"/>
  <c r="C1563" i="1"/>
  <c r="H1563" i="1" s="1"/>
  <c r="D1562" i="1"/>
  <c r="C1562" i="1"/>
  <c r="H1562" i="1" s="1"/>
  <c r="G1561" i="1"/>
  <c r="D1561" i="1"/>
  <c r="J1561" i="1" s="1"/>
  <c r="C1561" i="1"/>
  <c r="D1560" i="1"/>
  <c r="C1560" i="1"/>
  <c r="H1560" i="1" s="1"/>
  <c r="G1559" i="1"/>
  <c r="D1559" i="1"/>
  <c r="J1559" i="1" s="1"/>
  <c r="C1559" i="1"/>
  <c r="D1558" i="1"/>
  <c r="C1558" i="1"/>
  <c r="H1558" i="1" s="1"/>
  <c r="G1557" i="1"/>
  <c r="D1557" i="1"/>
  <c r="J1557" i="1" s="1"/>
  <c r="C1557" i="1"/>
  <c r="D1556" i="1"/>
  <c r="C1556" i="1"/>
  <c r="H1556" i="1" s="1"/>
  <c r="D1555" i="1"/>
  <c r="C1555" i="1"/>
  <c r="H1555" i="1" s="1"/>
  <c r="D1554" i="1"/>
  <c r="C1554" i="1"/>
  <c r="H1554" i="1" s="1"/>
  <c r="G1553" i="1"/>
  <c r="D1553" i="1"/>
  <c r="J1553" i="1" s="1"/>
  <c r="C1553" i="1"/>
  <c r="D1552" i="1"/>
  <c r="C1552" i="1"/>
  <c r="H1552" i="1" s="1"/>
  <c r="G1551" i="1"/>
  <c r="D1551" i="1"/>
  <c r="J1551" i="1" s="1"/>
  <c r="C1551" i="1"/>
  <c r="D1550" i="1"/>
  <c r="C1550" i="1"/>
  <c r="H1550" i="1" s="1"/>
  <c r="G1549" i="1"/>
  <c r="D1549" i="1"/>
  <c r="J1549" i="1" s="1"/>
  <c r="C1549" i="1"/>
  <c r="D1548" i="1"/>
  <c r="C1548" i="1"/>
  <c r="H1548" i="1" s="1"/>
  <c r="G1547" i="1"/>
  <c r="D1547" i="1"/>
  <c r="J1547" i="1" s="1"/>
  <c r="C1547" i="1"/>
  <c r="H1546" i="1"/>
  <c r="D1546" i="1"/>
  <c r="C1546" i="1"/>
  <c r="G1546" i="1" s="1"/>
  <c r="J1545" i="1"/>
  <c r="D1545" i="1"/>
  <c r="C1545" i="1"/>
  <c r="H1545" i="1" s="1"/>
  <c r="H1544" i="1"/>
  <c r="D1544" i="1"/>
  <c r="C1544" i="1"/>
  <c r="G1544" i="1" s="1"/>
  <c r="I1544" i="1" s="1"/>
  <c r="D1543" i="1"/>
  <c r="J1543" i="1" s="1"/>
  <c r="C1543" i="1"/>
  <c r="H1543" i="1" s="1"/>
  <c r="H1542" i="1"/>
  <c r="D1542" i="1"/>
  <c r="C1542" i="1"/>
  <c r="G1542" i="1" s="1"/>
  <c r="I1542" i="1" s="1"/>
  <c r="D1541" i="1"/>
  <c r="J1541" i="1" s="1"/>
  <c r="C1541" i="1"/>
  <c r="H1541" i="1" s="1"/>
  <c r="H1540" i="1"/>
  <c r="D1540" i="1"/>
  <c r="C1540" i="1"/>
  <c r="G1540" i="1" s="1"/>
  <c r="I1540" i="1" s="1"/>
  <c r="H1539" i="1"/>
  <c r="G1539" i="1"/>
  <c r="D1539" i="1"/>
  <c r="C1539" i="1"/>
  <c r="H1538" i="1"/>
  <c r="G1538" i="1"/>
  <c r="D1538"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D649" i="1"/>
  <c r="D648" i="1"/>
  <c r="H648" i="1" s="1"/>
  <c r="C648" i="1"/>
  <c r="H647" i="1"/>
  <c r="G647" i="1"/>
  <c r="D647" i="1"/>
  <c r="C647" i="1"/>
  <c r="D646" i="1"/>
  <c r="H646" i="1" s="1"/>
  <c r="C646" i="1"/>
  <c r="D645" i="1"/>
  <c r="H645" i="1" s="1"/>
  <c r="C645" i="1"/>
  <c r="D636" i="1"/>
  <c r="H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D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D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H422" i="1"/>
  <c r="D422" i="1"/>
  <c r="G422" i="1" s="1"/>
  <c r="C422" i="1"/>
  <c r="D421" i="1"/>
  <c r="G421" i="1" s="1"/>
  <c r="C421" i="1"/>
  <c r="G416" i="1"/>
  <c r="D416" i="1"/>
  <c r="H416" i="1" s="1"/>
  <c r="C416" i="1"/>
  <c r="D415" i="1"/>
  <c r="H415" i="1" s="1"/>
  <c r="C415"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D302" i="1"/>
  <c r="H302" i="1" s="1"/>
  <c r="C302" i="1"/>
  <c r="D301" i="1"/>
  <c r="H301" i="1" s="1"/>
  <c r="C301" i="1"/>
  <c r="D300" i="1"/>
  <c r="G300" i="1" s="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G270" i="1"/>
  <c r="D270" i="1"/>
  <c r="H270" i="1" s="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D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2" i="1"/>
  <c r="G232" i="1"/>
  <c r="D232" i="1"/>
  <c r="C232" i="1"/>
  <c r="H231" i="1"/>
  <c r="G231" i="1"/>
  <c r="D231" i="1"/>
  <c r="C231" i="1"/>
  <c r="D230" i="1"/>
  <c r="H229" i="1"/>
  <c r="G229" i="1"/>
  <c r="D229" i="1"/>
  <c r="C229" i="1"/>
  <c r="H228" i="1"/>
  <c r="G228" i="1"/>
  <c r="D228" i="1"/>
  <c r="C228"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H196" i="1"/>
  <c r="G196" i="1"/>
  <c r="D196" i="1"/>
  <c r="C196" i="1"/>
  <c r="H195" i="1"/>
  <c r="G195" i="1"/>
  <c r="D195" i="1"/>
  <c r="C195" i="1"/>
  <c r="H194" i="1"/>
  <c r="G194" i="1"/>
  <c r="D194" i="1"/>
  <c r="C194" i="1"/>
  <c r="D193" i="1"/>
  <c r="H193" i="1" s="1"/>
  <c r="C193" i="1"/>
  <c r="D192" i="1"/>
  <c r="H192" i="1" s="1"/>
  <c r="C192" i="1"/>
  <c r="D191" i="1"/>
  <c r="H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D184" i="1"/>
  <c r="H184" i="1" s="1"/>
  <c r="C184" i="1"/>
  <c r="H183" i="1"/>
  <c r="G183" i="1"/>
  <c r="D183" i="1"/>
  <c r="C183" i="1"/>
  <c r="D182" i="1"/>
  <c r="H182" i="1" s="1"/>
  <c r="C182" i="1"/>
  <c r="D181" i="1"/>
  <c r="H181" i="1" s="1"/>
  <c r="C181" i="1"/>
  <c r="D180" i="1"/>
  <c r="G180" i="1" s="1"/>
  <c r="C180" i="1"/>
  <c r="H179" i="1"/>
  <c r="G179" i="1"/>
  <c r="D179" i="1"/>
  <c r="C179" i="1"/>
  <c r="D178" i="1"/>
  <c r="G178" i="1" s="1"/>
  <c r="C178" i="1"/>
  <c r="D177" i="1"/>
  <c r="G177" i="1" s="1"/>
  <c r="C177" i="1"/>
  <c r="D176" i="1"/>
  <c r="G176" i="1" s="1"/>
  <c r="C176" i="1"/>
  <c r="H175" i="1"/>
  <c r="G175" i="1"/>
  <c r="D175" i="1"/>
  <c r="C175" i="1"/>
  <c r="H174" i="1"/>
  <c r="D174" i="1"/>
  <c r="G174" i="1" s="1"/>
  <c r="C174" i="1"/>
  <c r="D173" i="1"/>
  <c r="G173" i="1" s="1"/>
  <c r="C173" i="1"/>
  <c r="H172" i="1"/>
  <c r="G172" i="1"/>
  <c r="D172" i="1"/>
  <c r="C172" i="1"/>
  <c r="D171" i="1"/>
  <c r="G171" i="1" s="1"/>
  <c r="C171" i="1"/>
  <c r="D170" i="1"/>
  <c r="G170" i="1" s="1"/>
  <c r="C170" i="1"/>
  <c r="D169" i="1"/>
  <c r="G169" i="1" s="1"/>
  <c r="C169" i="1"/>
  <c r="H168" i="1"/>
  <c r="G168" i="1"/>
  <c r="D168" i="1"/>
  <c r="C168" i="1"/>
  <c r="D167" i="1"/>
  <c r="H167" i="1" s="1"/>
  <c r="C167" i="1"/>
  <c r="H166" i="1"/>
  <c r="D166" i="1"/>
  <c r="G166" i="1" s="1"/>
  <c r="C166" i="1"/>
  <c r="H165" i="1"/>
  <c r="G165" i="1"/>
  <c r="D165" i="1"/>
  <c r="C165" i="1"/>
  <c r="D164" i="1"/>
  <c r="H164" i="1" s="1"/>
  <c r="C164" i="1"/>
  <c r="H163" i="1"/>
  <c r="G163" i="1"/>
  <c r="D163" i="1"/>
  <c r="C163" i="1"/>
  <c r="D162" i="1"/>
  <c r="H162" i="1" s="1"/>
  <c r="C162" i="1"/>
  <c r="D161" i="1"/>
  <c r="H161" i="1" s="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G132" i="1" s="1"/>
  <c r="C132" i="1"/>
  <c r="D131" i="1"/>
  <c r="G131" i="1" s="1"/>
  <c r="C131" i="1"/>
  <c r="D130" i="1"/>
  <c r="H129" i="1"/>
  <c r="G129" i="1"/>
  <c r="D129" i="1"/>
  <c r="C129" i="1"/>
  <c r="H128" i="1"/>
  <c r="G128" i="1"/>
  <c r="D128" i="1"/>
  <c r="C128" i="1"/>
  <c r="H127" i="1"/>
  <c r="G127" i="1"/>
  <c r="D127" i="1"/>
  <c r="C127" i="1"/>
  <c r="D126" i="1"/>
  <c r="H126" i="1" s="1"/>
  <c r="C126" i="1"/>
  <c r="D125" i="1"/>
  <c r="H125" i="1" s="1"/>
  <c r="C125" i="1"/>
  <c r="H124" i="1"/>
  <c r="G124" i="1"/>
  <c r="D124" i="1"/>
  <c r="C124" i="1"/>
  <c r="H123" i="1"/>
  <c r="G123" i="1"/>
  <c r="D123" i="1"/>
  <c r="C123" i="1"/>
  <c r="H122" i="1"/>
  <c r="G122" i="1"/>
  <c r="D122" i="1"/>
  <c r="C122" i="1"/>
  <c r="D121" i="1"/>
  <c r="H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C79" i="1"/>
  <c r="C78" i="1"/>
  <c r="H77" i="1"/>
  <c r="G77" i="1"/>
  <c r="D77" i="1"/>
  <c r="C77" i="1"/>
  <c r="D76" i="1"/>
  <c r="H76" i="1" s="1"/>
  <c r="C76" i="1"/>
  <c r="H75" i="1"/>
  <c r="G75" i="1"/>
  <c r="D75" i="1"/>
  <c r="C75" i="1"/>
  <c r="D74" i="1"/>
  <c r="H74" i="1" s="1"/>
  <c r="C74" i="1"/>
  <c r="D73" i="1"/>
  <c r="H73" i="1" s="1"/>
  <c r="C73" i="1"/>
  <c r="H72" i="1"/>
  <c r="G72" i="1"/>
  <c r="D72" i="1"/>
  <c r="C72" i="1"/>
  <c r="D71" i="1"/>
  <c r="H71" i="1" s="1"/>
  <c r="C71" i="1"/>
  <c r="D70" i="1"/>
  <c r="G70" i="1" s="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D3" i="1"/>
  <c r="H131" i="1" l="1"/>
  <c r="H132" i="1"/>
  <c r="E307" i="9"/>
  <c r="B307" i="9" s="1"/>
  <c r="E319" i="9"/>
  <c r="B319" i="9" s="1"/>
  <c r="E323" i="9"/>
  <c r="B323" i="9" s="1"/>
  <c r="E326" i="9"/>
  <c r="B326" i="9" s="1"/>
  <c r="G1685" i="1"/>
  <c r="H1681" i="1"/>
  <c r="H1583" i="1"/>
  <c r="E310" i="9"/>
  <c r="B310" i="9" s="1"/>
  <c r="E328" i="9"/>
  <c r="B328" i="9" s="1"/>
  <c r="G1680" i="1"/>
  <c r="H1633" i="1"/>
  <c r="G1634" i="1"/>
  <c r="G1601" i="1"/>
  <c r="C1584" i="1"/>
  <c r="H1584" i="1" s="1"/>
  <c r="G1582" i="1"/>
  <c r="H1582" i="1"/>
  <c r="G1585" i="1"/>
  <c r="G645" i="1"/>
  <c r="G636" i="1"/>
  <c r="G302" i="1"/>
  <c r="G301" i="1"/>
  <c r="H414" i="1"/>
  <c r="E647" i="4"/>
  <c r="D641" i="1" s="1"/>
  <c r="G415" i="1"/>
  <c r="H421" i="1"/>
  <c r="G729" i="1"/>
  <c r="G695" i="1"/>
  <c r="G677" i="1"/>
  <c r="G676" i="1"/>
  <c r="G653" i="1"/>
  <c r="G651" i="1"/>
  <c r="E26" i="9"/>
  <c r="B26" i="9" s="1"/>
  <c r="F656" i="4"/>
  <c r="G648" i="1"/>
  <c r="G646" i="1"/>
  <c r="H300" i="1"/>
  <c r="G423" i="1"/>
  <c r="E294" i="9"/>
  <c r="B294" i="9" s="1"/>
  <c r="E648" i="4"/>
  <c r="D642" i="1" s="1"/>
  <c r="E273" i="4"/>
  <c r="D269" i="1" s="1"/>
  <c r="G272" i="1"/>
  <c r="F216" i="4"/>
  <c r="G212" i="1"/>
  <c r="G213" i="1"/>
  <c r="G197" i="1"/>
  <c r="B243" i="9"/>
  <c r="G193" i="1"/>
  <c r="G192" i="1"/>
  <c r="G190" i="1"/>
  <c r="G191" i="1"/>
  <c r="G184" i="1"/>
  <c r="E53" i="9"/>
  <c r="B53" i="9" s="1"/>
  <c r="G182" i="1"/>
  <c r="G181" i="1"/>
  <c r="B239" i="9"/>
  <c r="H180" i="1"/>
  <c r="E51" i="9"/>
  <c r="B51" i="9" s="1"/>
  <c r="H178" i="1"/>
  <c r="H177" i="1"/>
  <c r="H176" i="1"/>
  <c r="F178" i="4"/>
  <c r="H173" i="1"/>
  <c r="H171" i="1"/>
  <c r="H170" i="1"/>
  <c r="H169" i="1"/>
  <c r="G167" i="1"/>
  <c r="G164" i="1"/>
  <c r="E49" i="9"/>
  <c r="B49" i="9" s="1"/>
  <c r="G161" i="1"/>
  <c r="G162" i="1"/>
  <c r="E153" i="4"/>
  <c r="D149" i="1" s="1"/>
  <c r="H149" i="1" s="1"/>
  <c r="F237" i="9"/>
  <c r="B237" i="9" s="1"/>
  <c r="G150" i="1"/>
  <c r="G151" i="1"/>
  <c r="F154" i="4"/>
  <c r="G76" i="1"/>
  <c r="G121" i="1"/>
  <c r="G125" i="1"/>
  <c r="G126" i="1"/>
  <c r="D79" i="1"/>
  <c r="G73" i="1"/>
  <c r="G74" i="1"/>
  <c r="H70" i="1"/>
  <c r="E38" i="9"/>
  <c r="B38" i="9" s="1"/>
  <c r="G71" i="1"/>
  <c r="G64" i="1"/>
  <c r="G65" i="1"/>
  <c r="E34" i="9"/>
  <c r="B34" i="9" s="1"/>
  <c r="E31" i="9"/>
  <c r="B31" i="9" s="1"/>
  <c r="E37" i="9"/>
  <c r="B37" i="9" s="1"/>
  <c r="G4" i="1"/>
  <c r="H4" i="1"/>
  <c r="G87" i="1"/>
  <c r="H87" i="1"/>
  <c r="G304" i="1"/>
  <c r="H304" i="1"/>
  <c r="G470" i="1"/>
  <c r="H470" i="1"/>
  <c r="G579" i="1"/>
  <c r="H579" i="1"/>
  <c r="G1663" i="1"/>
  <c r="H1663" i="1"/>
  <c r="G230" i="1"/>
  <c r="H230" i="1"/>
  <c r="G258" i="1"/>
  <c r="H258" i="1"/>
  <c r="J1577" i="1"/>
  <c r="F492" i="4"/>
  <c r="D491" i="4"/>
  <c r="C233" i="1"/>
  <c r="C242" i="1"/>
  <c r="C473" i="1"/>
  <c r="C486" i="1"/>
  <c r="C649" i="1"/>
  <c r="G1541" i="1"/>
  <c r="I1541" i="1" s="1"/>
  <c r="G1543" i="1"/>
  <c r="I1543" i="1" s="1"/>
  <c r="G1545" i="1"/>
  <c r="I1545" i="1" s="1"/>
  <c r="J1546" i="1"/>
  <c r="H1547" i="1"/>
  <c r="I1547" i="1" s="1"/>
  <c r="J1548" i="1"/>
  <c r="H1549" i="1"/>
  <c r="I1549" i="1" s="1"/>
  <c r="J1550" i="1"/>
  <c r="H1551" i="1"/>
  <c r="I1551" i="1" s="1"/>
  <c r="J1552" i="1"/>
  <c r="H1553" i="1"/>
  <c r="I1553" i="1" s="1"/>
  <c r="J1556" i="1"/>
  <c r="H1557" i="1"/>
  <c r="I1557" i="1" s="1"/>
  <c r="J1558" i="1"/>
  <c r="H1559" i="1"/>
  <c r="I1559" i="1" s="1"/>
  <c r="J1560" i="1"/>
  <c r="H1561" i="1"/>
  <c r="I1561" i="1" s="1"/>
  <c r="J1563" i="1"/>
  <c r="H1564" i="1"/>
  <c r="I1564" i="1" s="1"/>
  <c r="J1565" i="1"/>
  <c r="H1566" i="1"/>
  <c r="I1566" i="1" s="1"/>
  <c r="J1567" i="1"/>
  <c r="H1568" i="1"/>
  <c r="I1568" i="1" s="1"/>
  <c r="J1569" i="1"/>
  <c r="H1572" i="1"/>
  <c r="I1572" i="1" s="1"/>
  <c r="J1573" i="1"/>
  <c r="H1574" i="1"/>
  <c r="I1574" i="1" s="1"/>
  <c r="G1580" i="1"/>
  <c r="H1587" i="1"/>
  <c r="G1589" i="1"/>
  <c r="G1592" i="1"/>
  <c r="H1595" i="1"/>
  <c r="G1597" i="1"/>
  <c r="G1600" i="1"/>
  <c r="H1603" i="1"/>
  <c r="G1605" i="1"/>
  <c r="G1608" i="1"/>
  <c r="H1611" i="1"/>
  <c r="G1613" i="1"/>
  <c r="G1616" i="1"/>
  <c r="H1619" i="1"/>
  <c r="G1624" i="1"/>
  <c r="H1627" i="1"/>
  <c r="G1629" i="1"/>
  <c r="G1632" i="1"/>
  <c r="H1635" i="1"/>
  <c r="G1637" i="1"/>
  <c r="G1640" i="1"/>
  <c r="H1643" i="1"/>
  <c r="G1645" i="1"/>
  <c r="G1648" i="1"/>
  <c r="H1651" i="1"/>
  <c r="G1653" i="1"/>
  <c r="G1656" i="1"/>
  <c r="H1659" i="1"/>
  <c r="G1661" i="1"/>
  <c r="G1664" i="1"/>
  <c r="H1671" i="1"/>
  <c r="G1671" i="1"/>
  <c r="H1679" i="1"/>
  <c r="G1679" i="1"/>
  <c r="H1667" i="1"/>
  <c r="G1667" i="1"/>
  <c r="G1674" i="1"/>
  <c r="H1674" i="1"/>
  <c r="G1682" i="1"/>
  <c r="H1682" i="1"/>
  <c r="D7" i="4"/>
  <c r="F8" i="4"/>
  <c r="F234" i="4"/>
  <c r="D230" i="4"/>
  <c r="F585" i="4"/>
  <c r="D584" i="4"/>
  <c r="H335" i="9"/>
  <c r="E176" i="5"/>
  <c r="D227" i="1"/>
  <c r="D259" i="1"/>
  <c r="D1181" i="1"/>
  <c r="D1189" i="1"/>
  <c r="D1537" i="1"/>
  <c r="J1540" i="1"/>
  <c r="J1542" i="1"/>
  <c r="J1544" i="1"/>
  <c r="G1548" i="1"/>
  <c r="I1548" i="1" s="1"/>
  <c r="G1550" i="1"/>
  <c r="I1550" i="1" s="1"/>
  <c r="G1552" i="1"/>
  <c r="I1552" i="1" s="1"/>
  <c r="G1554" i="1"/>
  <c r="G1555" i="1"/>
  <c r="G1556" i="1"/>
  <c r="I1556" i="1" s="1"/>
  <c r="G1558" i="1"/>
  <c r="I1558" i="1" s="1"/>
  <c r="G1560" i="1"/>
  <c r="I1560" i="1" s="1"/>
  <c r="G1562" i="1"/>
  <c r="G1563" i="1"/>
  <c r="I1563" i="1" s="1"/>
  <c r="G1565" i="1"/>
  <c r="I1565" i="1" s="1"/>
  <c r="G1567" i="1"/>
  <c r="I1567" i="1" s="1"/>
  <c r="G1569" i="1"/>
  <c r="I1569" i="1" s="1"/>
  <c r="G1573" i="1"/>
  <c r="I1573" i="1" s="1"/>
  <c r="G1575" i="1"/>
  <c r="G1577" i="1"/>
  <c r="I1577" i="1" s="1"/>
  <c r="H1579" i="1"/>
  <c r="I1579" i="1" s="1"/>
  <c r="J1579" i="1"/>
  <c r="H1580" i="1"/>
  <c r="H1581" i="1"/>
  <c r="G1668" i="1"/>
  <c r="F203" i="4"/>
  <c r="D202" i="4"/>
  <c r="F426" i="4"/>
  <c r="D647" i="4"/>
  <c r="D648" i="4"/>
  <c r="F71" i="5"/>
  <c r="D70" i="5"/>
  <c r="D1570" i="1"/>
  <c r="D1571" i="1"/>
  <c r="H1575" i="1"/>
  <c r="H1676" i="1"/>
  <c r="G1676" i="1"/>
  <c r="H1684" i="1"/>
  <c r="G1684" i="1"/>
  <c r="D273" i="4"/>
  <c r="F274" i="4"/>
  <c r="F621" i="4"/>
  <c r="D597" i="4"/>
  <c r="F210" i="5"/>
  <c r="D202" i="5"/>
  <c r="D571" i="4"/>
  <c r="F572" i="4"/>
  <c r="G335" i="9"/>
  <c r="E335" i="9" s="1"/>
  <c r="B335" i="9" s="1"/>
  <c r="F177" i="5"/>
  <c r="D176" i="5"/>
  <c r="D218" i="5"/>
  <c r="F236" i="5"/>
  <c r="F296" i="5"/>
  <c r="D295" i="5"/>
  <c r="D141" i="6"/>
  <c r="F115" i="6"/>
  <c r="D114" i="6"/>
  <c r="G345" i="9"/>
  <c r="E345" i="9" s="1"/>
  <c r="D49" i="4"/>
  <c r="F50" i="4"/>
  <c r="F165" i="4"/>
  <c r="E164" i="4"/>
  <c r="D160" i="1" s="1"/>
  <c r="F322" i="4"/>
  <c r="D321" i="4"/>
  <c r="F432" i="4"/>
  <c r="D431" i="4"/>
  <c r="F467" i="4"/>
  <c r="D466" i="4"/>
  <c r="D629" i="4"/>
  <c r="F630" i="4"/>
  <c r="E7" i="5"/>
  <c r="D119" i="5"/>
  <c r="F136" i="5"/>
  <c r="D135" i="5"/>
  <c r="F5" i="6"/>
  <c r="I27" i="3"/>
  <c r="F135" i="4"/>
  <c r="D134" i="4"/>
  <c r="F194" i="4"/>
  <c r="F222" i="4"/>
  <c r="D221" i="4"/>
  <c r="F355" i="4"/>
  <c r="D354" i="4"/>
  <c r="F366" i="4"/>
  <c r="D361" i="4"/>
  <c r="F379" i="4"/>
  <c r="D522" i="4"/>
  <c r="D536" i="4"/>
  <c r="F13" i="5"/>
  <c r="D12" i="5"/>
  <c r="H315" i="9"/>
  <c r="H314" i="9"/>
  <c r="E147" i="5"/>
  <c r="D1152" i="1" s="1"/>
  <c r="E250" i="5"/>
  <c r="F254" i="5"/>
  <c r="D250" i="5"/>
  <c r="E321" i="4"/>
  <c r="E466" i="4"/>
  <c r="D460" i="1" s="1"/>
  <c r="E584" i="4"/>
  <c r="D578" i="1" s="1"/>
  <c r="G313" i="9"/>
  <c r="E313" i="9" s="1"/>
  <c r="B313" i="9" s="1"/>
  <c r="D88" i="5"/>
  <c r="E82" i="4"/>
  <c r="D78" i="1" s="1"/>
  <c r="H24" i="9"/>
  <c r="E373" i="4"/>
  <c r="G156" i="9"/>
  <c r="E156" i="9" s="1"/>
  <c r="B156" i="9" s="1"/>
  <c r="F607" i="4"/>
  <c r="G314" i="9"/>
  <c r="E314" i="9" s="1"/>
  <c r="B314" i="9" s="1"/>
  <c r="G315" i="9"/>
  <c r="E315" i="9" s="1"/>
  <c r="B315" i="9" s="1"/>
  <c r="F150" i="5"/>
  <c r="E35" i="6"/>
  <c r="D44" i="8"/>
  <c r="D45" i="8"/>
  <c r="H309"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H308" i="9"/>
  <c r="G180" i="9"/>
  <c r="H179" i="9"/>
  <c r="G179" i="9"/>
  <c r="E179" i="9" s="1"/>
  <c r="B179" i="9" s="1"/>
  <c r="G178" i="9"/>
  <c r="E178" i="9" s="1"/>
  <c r="B178" i="9" s="1"/>
  <c r="G177" i="9"/>
  <c r="E177" i="9" s="1"/>
  <c r="B177" i="9" s="1"/>
  <c r="G176" i="9"/>
  <c r="E176" i="9" s="1"/>
  <c r="B176" i="9" s="1"/>
  <c r="G175" i="9"/>
  <c r="E175" i="9" s="1"/>
  <c r="B175" i="9" s="1"/>
  <c r="G174" i="9"/>
  <c r="E174" i="9" s="1"/>
  <c r="B174" i="9" s="1"/>
  <c r="G309" i="9"/>
  <c r="E309" i="9" s="1"/>
  <c r="B309" i="9" s="1"/>
  <c r="M228" i="9"/>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111" i="9"/>
  <c r="F10" i="6"/>
  <c r="F94" i="6"/>
  <c r="H19" i="9"/>
  <c r="E19" i="9" s="1"/>
  <c r="B19" i="9" s="1"/>
  <c r="F244" i="9"/>
  <c r="B244" i="9" s="1"/>
  <c r="F260" i="9"/>
  <c r="B260" i="9" s="1"/>
  <c r="B266" i="9"/>
  <c r="F276" i="9"/>
  <c r="B276" i="9" s="1"/>
  <c r="B282" i="9"/>
  <c r="F292" i="9"/>
  <c r="B292" i="9" s="1"/>
  <c r="F298" i="9"/>
  <c r="B322" i="9"/>
  <c r="F236" i="9"/>
  <c r="B236" i="9" s="1"/>
  <c r="F252" i="9"/>
  <c r="B252" i="9" s="1"/>
  <c r="B258" i="9"/>
  <c r="F268" i="9"/>
  <c r="B268" i="9" s="1"/>
  <c r="B274" i="9"/>
  <c r="F284" i="9"/>
  <c r="B284" i="9" s="1"/>
  <c r="B290" i="9"/>
  <c r="B318" i="9"/>
  <c r="G1584" i="1" l="1"/>
  <c r="B207" i="9"/>
  <c r="F153" i="4"/>
  <c r="G149" i="1"/>
  <c r="G24" i="9"/>
  <c r="E24" i="9" s="1"/>
  <c r="G79" i="1"/>
  <c r="H79" i="1"/>
  <c r="I28" i="3"/>
  <c r="D1430" i="1"/>
  <c r="F88" i="5"/>
  <c r="C1093" i="1"/>
  <c r="D316" i="1"/>
  <c r="E308" i="4"/>
  <c r="G1152" i="1"/>
  <c r="H1152" i="1"/>
  <c r="F12" i="5"/>
  <c r="D7" i="5"/>
  <c r="C1017" i="1"/>
  <c r="F134" i="4"/>
  <c r="C130" i="1"/>
  <c r="E6" i="5"/>
  <c r="I22" i="3"/>
  <c r="D1012" i="1"/>
  <c r="F49" i="4"/>
  <c r="C45" i="1"/>
  <c r="F141" i="6"/>
  <c r="H31" i="3"/>
  <c r="C1536" i="1"/>
  <c r="F597" i="4"/>
  <c r="C591" i="1"/>
  <c r="E6" i="4"/>
  <c r="F70" i="5"/>
  <c r="D69" i="5"/>
  <c r="C1075" i="1"/>
  <c r="F164" i="4"/>
  <c r="G259" i="1"/>
  <c r="H259" i="1"/>
  <c r="F584" i="4"/>
  <c r="C578" i="1"/>
  <c r="G486" i="1"/>
  <c r="H486" i="1"/>
  <c r="F491" i="4"/>
  <c r="C485" i="1"/>
  <c r="I40" i="3"/>
  <c r="C1621" i="1"/>
  <c r="G78" i="1"/>
  <c r="H78" i="1"/>
  <c r="F250" i="5"/>
  <c r="H25" i="3"/>
  <c r="C1254" i="1"/>
  <c r="D360" i="4"/>
  <c r="F361" i="4"/>
  <c r="C356" i="1"/>
  <c r="F221" i="4"/>
  <c r="C217" i="1"/>
  <c r="F135" i="5"/>
  <c r="C1140" i="1"/>
  <c r="F431" i="4"/>
  <c r="D430" i="4"/>
  <c r="C425" i="1"/>
  <c r="G160" i="1"/>
  <c r="H160" i="1"/>
  <c r="B345" i="9"/>
  <c r="E344" i="9"/>
  <c r="I10" i="3" s="1"/>
  <c r="G347" i="9"/>
  <c r="E347" i="9" s="1"/>
  <c r="G338" i="9"/>
  <c r="E338" i="9" s="1"/>
  <c r="B338" i="9" s="1"/>
  <c r="F218" i="5"/>
  <c r="C1222" i="1"/>
  <c r="E152" i="4"/>
  <c r="F202" i="4"/>
  <c r="C198" i="1"/>
  <c r="G1537" i="1"/>
  <c r="H1537" i="1"/>
  <c r="G227" i="1"/>
  <c r="H227" i="1"/>
  <c r="F7" i="4"/>
  <c r="D6" i="4"/>
  <c r="C3" i="1"/>
  <c r="E430" i="4"/>
  <c r="G473" i="1"/>
  <c r="H473" i="1"/>
  <c r="K1480" i="9"/>
  <c r="G343" i="9"/>
  <c r="E343" i="9" s="1"/>
  <c r="B343" i="9" s="1"/>
  <c r="I39" i="3"/>
  <c r="C1620" i="1"/>
  <c r="D368" i="1"/>
  <c r="F373" i="4"/>
  <c r="D535" i="4"/>
  <c r="F536" i="4"/>
  <c r="C530" i="1"/>
  <c r="F629" i="4"/>
  <c r="C623" i="1"/>
  <c r="F114" i="6"/>
  <c r="H30" i="3"/>
  <c r="C1509" i="1"/>
  <c r="F295" i="5"/>
  <c r="C1299" i="1"/>
  <c r="D175" i="5"/>
  <c r="F176" i="5"/>
  <c r="H24" i="3"/>
  <c r="C1180" i="1"/>
  <c r="F571" i="4"/>
  <c r="C565" i="1"/>
  <c r="G337" i="9"/>
  <c r="E337" i="9" s="1"/>
  <c r="B337" i="9" s="1"/>
  <c r="F202" i="5"/>
  <c r="C1206" i="1"/>
  <c r="G1571" i="1"/>
  <c r="H1571" i="1"/>
  <c r="F648" i="4"/>
  <c r="C642" i="1"/>
  <c r="G1189" i="1"/>
  <c r="H1189" i="1"/>
  <c r="I24" i="3"/>
  <c r="E175" i="5"/>
  <c r="D1179" i="1" s="1"/>
  <c r="D1180" i="1"/>
  <c r="F230" i="4"/>
  <c r="C226" i="1"/>
  <c r="E360" i="4"/>
  <c r="I1580" i="1"/>
  <c r="G242" i="1"/>
  <c r="H242" i="1"/>
  <c r="E180" i="9"/>
  <c r="B180" i="9" s="1"/>
  <c r="F228" i="9"/>
  <c r="B228" i="9" s="1"/>
  <c r="E308" i="9"/>
  <c r="B308" i="9" s="1"/>
  <c r="G342" i="9"/>
  <c r="E342" i="9" s="1"/>
  <c r="I25" i="3"/>
  <c r="D1254" i="1"/>
  <c r="E69" i="5"/>
  <c r="F522" i="4"/>
  <c r="C516" i="1"/>
  <c r="F354" i="4"/>
  <c r="C349" i="1"/>
  <c r="E141" i="6"/>
  <c r="F119" i="5"/>
  <c r="C1124" i="1"/>
  <c r="F466" i="4"/>
  <c r="C460" i="1"/>
  <c r="D308" i="4"/>
  <c r="F321" i="4"/>
  <c r="C316" i="1"/>
  <c r="E535" i="4"/>
  <c r="F273" i="4"/>
  <c r="C269" i="1"/>
  <c r="H1570" i="1"/>
  <c r="G1570" i="1"/>
  <c r="F647" i="4"/>
  <c r="C641" i="1"/>
  <c r="D152" i="4"/>
  <c r="I1575" i="1"/>
  <c r="G1181" i="1"/>
  <c r="H1181" i="1"/>
  <c r="F82" i="4"/>
  <c r="G649" i="1"/>
  <c r="H649" i="1"/>
  <c r="G233" i="1"/>
  <c r="H233" i="1"/>
  <c r="G641" i="1" l="1"/>
  <c r="H641" i="1"/>
  <c r="G269" i="1"/>
  <c r="H269" i="1"/>
  <c r="G1124" i="1"/>
  <c r="H1124" i="1"/>
  <c r="F535" i="4"/>
  <c r="D640" i="4"/>
  <c r="C529" i="1"/>
  <c r="E640" i="4"/>
  <c r="D634" i="1" s="1"/>
  <c r="D529" i="1"/>
  <c r="I31" i="3"/>
  <c r="D1536" i="1"/>
  <c r="G642" i="1"/>
  <c r="H642" i="1"/>
  <c r="G198" i="1"/>
  <c r="H198" i="1"/>
  <c r="D639" i="4"/>
  <c r="F430" i="4"/>
  <c r="C424" i="1"/>
  <c r="G217" i="1"/>
  <c r="H217" i="1"/>
  <c r="D418" i="4"/>
  <c r="F360" i="4"/>
  <c r="C355" i="1"/>
  <c r="D299" i="4"/>
  <c r="H18" i="3"/>
  <c r="F152" i="4"/>
  <c r="C148" i="1"/>
  <c r="G316" i="1"/>
  <c r="H316" i="1"/>
  <c r="G349" i="1"/>
  <c r="H349" i="1"/>
  <c r="I23" i="3"/>
  <c r="D1074" i="1"/>
  <c r="E341" i="9"/>
  <c r="B342" i="9"/>
  <c r="G226" i="1"/>
  <c r="H226" i="1"/>
  <c r="G1180" i="1"/>
  <c r="H1180" i="1"/>
  <c r="G1299" i="1"/>
  <c r="H1299" i="1"/>
  <c r="H1620" i="1"/>
  <c r="G1620" i="1"/>
  <c r="H11" i="3"/>
  <c r="G3" i="1"/>
  <c r="H3" i="1"/>
  <c r="G1254" i="1"/>
  <c r="H1254" i="1"/>
  <c r="G1075" i="1"/>
  <c r="H1075" i="1"/>
  <c r="G591" i="1"/>
  <c r="H591" i="1"/>
  <c r="G1017" i="1"/>
  <c r="H1017" i="1"/>
  <c r="G623" i="1"/>
  <c r="H623" i="1"/>
  <c r="D300" i="4"/>
  <c r="F6" i="4"/>
  <c r="D422" i="4"/>
  <c r="H17" i="3"/>
  <c r="C2" i="1"/>
  <c r="E346" i="9"/>
  <c r="B347" i="9"/>
  <c r="G1140" i="1"/>
  <c r="H1140" i="1"/>
  <c r="G356" i="1"/>
  <c r="H356" i="1"/>
  <c r="H1621" i="1"/>
  <c r="G1621" i="1"/>
  <c r="F69" i="5"/>
  <c r="H23" i="3"/>
  <c r="C1074" i="1"/>
  <c r="G45" i="1"/>
  <c r="H45" i="1"/>
  <c r="H299" i="9"/>
  <c r="D1011" i="1"/>
  <c r="F7" i="5"/>
  <c r="D6" i="5"/>
  <c r="H22" i="3"/>
  <c r="C1012" i="1"/>
  <c r="E417" i="4"/>
  <c r="D412" i="1" s="1"/>
  <c r="D303" i="1"/>
  <c r="G1430" i="1"/>
  <c r="H1430" i="1"/>
  <c r="H9" i="3"/>
  <c r="F308" i="4"/>
  <c r="D417" i="4"/>
  <c r="C303" i="1"/>
  <c r="G516" i="1"/>
  <c r="H516" i="1"/>
  <c r="G565" i="1"/>
  <c r="H565" i="1"/>
  <c r="G1509" i="1"/>
  <c r="H1509" i="1"/>
  <c r="G1222" i="1"/>
  <c r="H1222" i="1"/>
  <c r="G425" i="1"/>
  <c r="H425" i="1"/>
  <c r="G1536" i="1"/>
  <c r="H1536" i="1"/>
  <c r="G130" i="1"/>
  <c r="H130" i="1"/>
  <c r="E299" i="4"/>
  <c r="I18" i="3"/>
  <c r="D148" i="1"/>
  <c r="G460" i="1"/>
  <c r="H460" i="1"/>
  <c r="B24" i="9"/>
  <c r="E418" i="4"/>
  <c r="D413" i="1" s="1"/>
  <c r="D355" i="1"/>
  <c r="G1206" i="1"/>
  <c r="H1206" i="1"/>
  <c r="F175" i="5"/>
  <c r="C1179" i="1"/>
  <c r="G530" i="1"/>
  <c r="H530" i="1"/>
  <c r="G368" i="1"/>
  <c r="H368" i="1"/>
  <c r="E639" i="4"/>
  <c r="D633" i="1" s="1"/>
  <c r="D424" i="1"/>
  <c r="G485" i="1"/>
  <c r="H485" i="1"/>
  <c r="G578" i="1"/>
  <c r="H578" i="1"/>
  <c r="I17" i="3"/>
  <c r="D2" i="1"/>
  <c r="E422" i="4"/>
  <c r="G1093" i="1"/>
  <c r="H1093" i="1"/>
  <c r="K3" i="9" l="1"/>
  <c r="I9" i="3"/>
  <c r="G2" i="1"/>
  <c r="H2" i="1"/>
  <c r="G303" i="1"/>
  <c r="H303" i="1"/>
  <c r="G1012" i="1"/>
  <c r="H1012" i="1"/>
  <c r="G1074" i="1"/>
  <c r="H1074" i="1"/>
  <c r="F418" i="4"/>
  <c r="C413" i="1"/>
  <c r="E643" i="4"/>
  <c r="D417" i="1"/>
  <c r="G424" i="1"/>
  <c r="H424" i="1"/>
  <c r="F640" i="4"/>
  <c r="C634" i="1"/>
  <c r="F422" i="4"/>
  <c r="D643" i="4"/>
  <c r="C417" i="1"/>
  <c r="N3" i="9"/>
  <c r="I11" i="3"/>
  <c r="D423" i="4"/>
  <c r="D424" i="4" s="1"/>
  <c r="F299" i="4"/>
  <c r="D301" i="4"/>
  <c r="C295" i="1"/>
  <c r="F639" i="4"/>
  <c r="C633" i="1"/>
  <c r="F300" i="4"/>
  <c r="C296" i="1"/>
  <c r="G1179" i="1"/>
  <c r="H1179" i="1"/>
  <c r="E423" i="4"/>
  <c r="E424" i="4" s="1"/>
  <c r="D419" i="1" s="1"/>
  <c r="E301" i="4"/>
  <c r="D297" i="1" s="1"/>
  <c r="D295" i="1"/>
  <c r="F417" i="4"/>
  <c r="C412" i="1"/>
  <c r="E300" i="4"/>
  <c r="D296" i="1" s="1"/>
  <c r="G306" i="9"/>
  <c r="E306" i="9" s="1"/>
  <c r="B306" i="9" s="1"/>
  <c r="G299" i="9"/>
  <c r="E299" i="9" s="1"/>
  <c r="F6" i="5"/>
  <c r="C1011" i="1"/>
  <c r="G148" i="1"/>
  <c r="H148" i="1"/>
  <c r="G355" i="1"/>
  <c r="H355" i="1"/>
  <c r="G529" i="1"/>
  <c r="H529" i="1"/>
  <c r="F424" i="4" l="1"/>
  <c r="C419" i="1"/>
  <c r="H8" i="3"/>
  <c r="G1011" i="1"/>
  <c r="H1011" i="1"/>
  <c r="G296" i="1"/>
  <c r="H296" i="1"/>
  <c r="G295" i="1"/>
  <c r="H295" i="1"/>
  <c r="D637" i="1"/>
  <c r="G412" i="1"/>
  <c r="H412" i="1"/>
  <c r="E425" i="4"/>
  <c r="D420" i="1" s="1"/>
  <c r="E644" i="4"/>
  <c r="D418" i="1"/>
  <c r="H20" i="9"/>
  <c r="F301" i="4"/>
  <c r="C297" i="1"/>
  <c r="G413" i="1"/>
  <c r="H413" i="1"/>
  <c r="D425" i="4"/>
  <c r="F423" i="4"/>
  <c r="D644" i="4"/>
  <c r="C418" i="1"/>
  <c r="G20" i="9"/>
  <c r="D645" i="4"/>
  <c r="F643" i="4"/>
  <c r="C637" i="1"/>
  <c r="B299" i="9"/>
  <c r="G633" i="1"/>
  <c r="H633" i="1"/>
  <c r="G417" i="1"/>
  <c r="H417" i="1"/>
  <c r="G634" i="1"/>
  <c r="H634" i="1"/>
  <c r="E20" i="9" l="1"/>
  <c r="B20" i="9" s="1"/>
  <c r="G637" i="1"/>
  <c r="H637" i="1"/>
  <c r="G418" i="1"/>
  <c r="H418" i="1"/>
  <c r="F644" i="4"/>
  <c r="D646" i="4"/>
  <c r="C638" i="1"/>
  <c r="M3" i="9"/>
  <c r="D649" i="4"/>
  <c r="F645" i="4"/>
  <c r="C639" i="1"/>
  <c r="E646" i="4"/>
  <c r="D638" i="1"/>
  <c r="F425" i="4"/>
  <c r="C420" i="1"/>
  <c r="E645" i="4"/>
  <c r="G419" i="1"/>
  <c r="H419" i="1"/>
  <c r="G297" i="1"/>
  <c r="H297" i="1"/>
  <c r="G420" i="1" l="1"/>
  <c r="H420" i="1"/>
  <c r="H333" i="9"/>
  <c r="G333" i="9"/>
  <c r="E333" i="9" s="1"/>
  <c r="G638" i="1"/>
  <c r="H638" i="1"/>
  <c r="F649" i="4"/>
  <c r="H19" i="3"/>
  <c r="C643" i="1"/>
  <c r="D650" i="4"/>
  <c r="F646" i="4"/>
  <c r="C640" i="1"/>
  <c r="E649" i="4"/>
  <c r="D639" i="1"/>
  <c r="E650" i="4"/>
  <c r="D640" i="1"/>
  <c r="G297" i="9" l="1"/>
  <c r="E297" i="9" s="1"/>
  <c r="B297" i="9" s="1"/>
  <c r="F650" i="4"/>
  <c r="H20" i="3"/>
  <c r="C644" i="1"/>
  <c r="H639" i="1"/>
  <c r="I19" i="3"/>
  <c r="D643" i="1"/>
  <c r="G643" i="1" s="1"/>
  <c r="G639" i="1"/>
  <c r="B333" i="9"/>
  <c r="E298" i="9"/>
  <c r="I8" i="3" s="1"/>
  <c r="I20" i="3"/>
  <c r="D644" i="1"/>
  <c r="G640" i="1"/>
  <c r="H640" i="1"/>
  <c r="H7" i="3" l="1"/>
  <c r="J3" i="9" s="1"/>
  <c r="H643" i="1"/>
  <c r="G644" i="1"/>
  <c r="H644" i="1"/>
  <c r="G295" i="9" l="1"/>
  <c r="H295" i="9"/>
  <c r="L293" i="9"/>
  <c r="F293" i="9" s="1"/>
  <c r="H18" i="9"/>
  <c r="G18" i="9"/>
  <c r="J17" i="9"/>
  <c r="J9" i="9"/>
  <c r="H15" i="9"/>
  <c r="I7" i="9"/>
  <c r="K13" i="9"/>
  <c r="J7" i="9"/>
  <c r="I12" i="9"/>
  <c r="I5" i="9"/>
  <c r="K11" i="9"/>
  <c r="H16" i="9"/>
  <c r="J5" i="9"/>
  <c r="L16" i="9"/>
  <c r="K9" i="9"/>
  <c r="L15" i="9"/>
  <c r="G21" i="9"/>
  <c r="I8" i="9"/>
  <c r="M15" i="9"/>
  <c r="K7" i="9"/>
  <c r="J12" i="9"/>
  <c r="I6" i="9"/>
  <c r="K12" i="9"/>
  <c r="G17" i="9"/>
  <c r="K5" i="9"/>
  <c r="J10" i="9"/>
  <c r="M16" i="9"/>
  <c r="G22" i="9"/>
  <c r="K10" i="9"/>
  <c r="G16" i="9"/>
  <c r="H21" i="9"/>
  <c r="J8" i="9"/>
  <c r="I13" i="9"/>
  <c r="K8" i="9"/>
  <c r="J13" i="9"/>
  <c r="J6" i="9"/>
  <c r="I11" i="9"/>
  <c r="H17" i="9"/>
  <c r="K6" i="9"/>
  <c r="J11" i="9"/>
  <c r="I17" i="9"/>
  <c r="H22" i="9"/>
  <c r="I9" i="9"/>
  <c r="G15" i="9"/>
  <c r="E11" i="9" l="1"/>
  <c r="B11" i="9" s="1"/>
  <c r="E13" i="9"/>
  <c r="B13" i="9" s="1"/>
  <c r="E21" i="9"/>
  <c r="B21" i="9" s="1"/>
  <c r="E9" i="9"/>
  <c r="B9" i="9" s="1"/>
  <c r="E16" i="9"/>
  <c r="E15" i="9"/>
  <c r="E22" i="9"/>
  <c r="B22" i="9" s="1"/>
  <c r="E17" i="9"/>
  <c r="B17" i="9" s="1"/>
  <c r="F15" i="9"/>
  <c r="B293" i="9"/>
  <c r="F23" i="9"/>
  <c r="E12" i="9"/>
  <c r="B12" i="9" s="1"/>
  <c r="E10" i="9"/>
  <c r="B10" i="9" s="1"/>
  <c r="E6" i="9"/>
  <c r="B6" i="9" s="1"/>
  <c r="E8" i="9"/>
  <c r="B8" i="9" s="1"/>
  <c r="F16" i="9"/>
  <c r="E5" i="9"/>
  <c r="E7" i="9"/>
  <c r="B7" i="9" s="1"/>
  <c r="E18" i="9"/>
  <c r="B18" i="9" s="1"/>
  <c r="E295" i="9"/>
  <c r="B16" i="9" l="1"/>
  <c r="B295" i="9"/>
  <c r="E23" i="9"/>
  <c r="I7" i="3" s="1"/>
  <c r="F14" i="9"/>
  <c r="F3" i="9" s="1"/>
  <c r="E4" i="9"/>
  <c r="B5" i="9"/>
  <c r="E14" i="9"/>
  <c r="I13" i="3" s="1"/>
  <c r="B15" i="9"/>
  <c r="E3" i="9" l="1"/>
</calcChain>
</file>

<file path=xl/sharedStrings.xml><?xml version="1.0" encoding="utf-8"?>
<sst xmlns="http://schemas.openxmlformats.org/spreadsheetml/2006/main" count="4724" uniqueCount="3656">
  <si>
    <t>Obveznik:</t>
  </si>
  <si>
    <t>18104 - SREDNJA ŠKOLA HVAR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</si>
  <si>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</si>
  <si>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</si>
  <si>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</si>
  <si>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</si>
  <si>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</si>
  <si>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</si>
  <si>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</si>
  <si>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</si>
  <si>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</si>
  <si>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</si>
  <si>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</si>
  <si>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</si>
  <si>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</si>
  <si>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</si>
  <si>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</si>
  <si>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</si>
  <si>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</si>
  <si>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</si>
  <si>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</si>
  <si>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</si>
  <si>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</si>
  <si>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</si>
  <si>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</si>
  <si>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</si>
  <si>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</si>
  <si>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</si>
  <si>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</si>
  <si>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</si>
  <si>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</si>
  <si>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</si>
  <si>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</si>
  <si>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</si>
  <si>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</si>
  <si>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</si>
  <si>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</si>
  <si>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</si>
  <si>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</si>
  <si>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</si>
  <si>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</si>
  <si>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</si>
  <si>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</si>
  <si>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</si>
  <si>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</si>
  <si>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</si>
  <si>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</si>
  <si>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</si>
  <si>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</si>
  <si>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</si>
  <si>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</si>
  <si>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</si>
  <si>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</si>
  <si>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</si>
  <si>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</si>
  <si>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</si>
  <si>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</si>
  <si>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</si>
  <si>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</si>
  <si>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</si>
  <si>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</si>
  <si>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</si>
  <si>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</si>
  <si>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</si>
  <si>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</si>
  <si>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</si>
  <si>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</si>
  <si>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</si>
  <si>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</si>
  <si>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</si>
  <si>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</si>
  <si>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</si>
  <si>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</si>
  <si>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</si>
  <si>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</si>
  <si>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</si>
  <si>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</si>
  <si>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</si>
  <si>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</si>
  <si>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</si>
  <si>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</si>
  <si>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</si>
  <si>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</si>
  <si>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</si>
  <si>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</si>
  <si>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</si>
  <si>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</si>
  <si>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</si>
  <si>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</si>
  <si>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</si>
  <si>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</si>
  <si>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</si>
  <si>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</si>
  <si>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</si>
  <si>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</si>
  <si>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</si>
  <si>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</si>
  <si>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</si>
  <si>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</si>
  <si>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</si>
  <si>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</si>
  <si>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</si>
  <si>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</si>
  <si>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</si>
  <si>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</si>
  <si>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</si>
  <si>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</si>
  <si>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</si>
  <si>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</si>
  <si>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</si>
  <si>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</si>
  <si>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</si>
  <si>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</si>
  <si>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</si>
  <si>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</si>
  <si>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</si>
  <si>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</si>
  <si>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</si>
  <si>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</si>
  <si>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</si>
  <si>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</si>
  <si>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</si>
  <si>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</si>
  <si>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</si>
  <si>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</si>
  <si>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</si>
  <si>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</si>
  <si>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</si>
  <si>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</si>
  <si>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</si>
  <si>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</si>
  <si>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</si>
  <si>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</si>
  <si>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</si>
  <si>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</si>
  <si>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</si>
  <si>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</si>
  <si>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</si>
  <si>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</si>
  <si>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</si>
  <si>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</si>
  <si>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</si>
  <si>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</si>
  <si>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</si>
  <si>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</si>
  <si>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</si>
  <si>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</si>
  <si>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</si>
  <si>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</si>
  <si>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</si>
  <si>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</si>
  <si>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</si>
  <si>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</si>
  <si>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</si>
  <si>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</si>
  <si>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</si>
  <si>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</si>
  <si>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</si>
  <si>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</si>
  <si>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</si>
  <si>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</si>
  <si>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</si>
  <si>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</si>
  <si>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</si>
  <si>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</si>
  <si>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</si>
  <si>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</si>
  <si>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</si>
  <si>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</si>
  <si>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</si>
  <si>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</si>
  <si>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</si>
  <si>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</si>
  <si>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</si>
  <si>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</si>
  <si>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</si>
  <si>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</si>
  <si>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</si>
  <si>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</si>
  <si>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</si>
  <si>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</si>
  <si>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</si>
  <si>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</si>
  <si>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</si>
  <si>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</si>
  <si>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</si>
  <si>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</si>
  <si>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</si>
  <si>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</si>
  <si>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</si>
  <si>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</si>
  <si>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</si>
  <si>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</si>
  <si>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</si>
  <si>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</si>
  <si>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</si>
  <si>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</si>
  <si>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</si>
  <si>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</si>
  <si>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</si>
  <si>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</si>
  <si>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</si>
  <si>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</si>
  <si>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</si>
  <si>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</si>
  <si>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</si>
  <si>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</si>
  <si>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</si>
  <si>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</si>
  <si>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</si>
  <si>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</si>
  <si>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</si>
  <si>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</si>
  <si>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</si>
  <si>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</si>
  <si>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</si>
  <si>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</si>
  <si>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</si>
  <si>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</si>
  <si>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</si>
  <si>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</si>
  <si>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</si>
  <si>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</si>
  <si>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</si>
  <si>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</si>
  <si>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</si>
  <si>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</si>
  <si>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</si>
  <si>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</si>
  <si>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</si>
  <si>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</si>
  <si>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</si>
  <si>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</si>
  <si>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</si>
  <si>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</si>
  <si>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</si>
  <si>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</si>
  <si>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</si>
  <si>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</si>
  <si>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</si>
  <si>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</si>
  <si>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</si>
  <si>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</si>
  <si>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</si>
  <si>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</si>
  <si>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</si>
  <si>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</si>
  <si>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</si>
  <si>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</si>
  <si>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</si>
  <si>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</si>
  <si>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</si>
  <si>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</si>
  <si>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</si>
  <si>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</si>
  <si>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</si>
  <si>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</si>
  <si>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</si>
  <si>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</si>
  <si>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</si>
  <si>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</si>
  <si>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</si>
  <si>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</si>
  <si>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</si>
  <si>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</si>
  <si>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</si>
  <si>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</si>
  <si>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</si>
  <si>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</si>
  <si>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</si>
  <si>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</si>
  <si>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</si>
  <si>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</si>
  <si>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</si>
  <si>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</si>
  <si>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</si>
  <si>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</si>
  <si>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</si>
  <si>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</si>
  <si>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</si>
  <si>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</si>
  <si>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</si>
  <si>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</si>
  <si>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</si>
  <si>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</si>
  <si>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</si>
  <si>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</si>
  <si>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</si>
  <si>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</si>
  <si>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</si>
  <si>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</si>
  <si>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</si>
  <si>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</si>
  <si>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</si>
  <si>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</si>
  <si>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</si>
  <si>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</si>
  <si>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</si>
  <si>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</si>
  <si>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</si>
  <si>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</si>
  <si>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</si>
  <si>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</si>
  <si>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</si>
  <si>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</si>
  <si>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</si>
  <si>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</si>
  <si>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</si>
  <si>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</si>
  <si>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</si>
  <si>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</si>
  <si>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</si>
  <si>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</si>
  <si>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</si>
  <si>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</si>
  <si>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</si>
  <si>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</si>
  <si>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</si>
  <si>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</si>
  <si>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</si>
  <si>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</si>
  <si>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</si>
  <si>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</si>
  <si>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</si>
  <si>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</si>
  <si>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</si>
  <si>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</si>
  <si>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</si>
  <si>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</si>
  <si>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</si>
  <si>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</si>
  <si>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</si>
  <si>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</si>
  <si>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</si>
  <si>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</si>
  <si>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</si>
  <si>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</si>
  <si>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</si>
  <si>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</si>
  <si>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</si>
  <si>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</si>
  <si>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</si>
  <si>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</si>
  <si>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</si>
  <si>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</si>
  <si>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</si>
  <si>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</si>
  <si>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</si>
  <si>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</si>
  <si>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</si>
  <si>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</si>
  <si>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</si>
  <si>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</si>
  <si>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</si>
  <si>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</si>
  <si>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</si>
  <si>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</si>
  <si>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</si>
  <si>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</si>
  <si>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</si>
  <si>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</si>
  <si>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</si>
  <si>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</si>
  <si>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</si>
  <si>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</si>
  <si>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</si>
  <si>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</si>
  <si>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</si>
  <si>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</si>
  <si>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</si>
  <si>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</si>
  <si>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</si>
  <si>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</si>
  <si>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</si>
  <si>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</si>
  <si>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</si>
  <si>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</si>
  <si>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</si>
  <si>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</si>
  <si>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</si>
  <si>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</si>
  <si>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</si>
  <si>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</si>
  <si>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</si>
  <si>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</si>
  <si>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</si>
  <si>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</si>
  <si>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</si>
  <si>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</si>
  <si>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</si>
  <si>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</si>
  <si>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</si>
  <si>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</si>
  <si>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</si>
  <si>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</si>
  <si>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</si>
  <si>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</si>
  <si>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</si>
  <si>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</si>
  <si>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</si>
  <si>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</si>
  <si>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</si>
  <si>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</si>
  <si>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</si>
  <si>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</si>
  <si>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</si>
  <si>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</si>
  <si>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</si>
  <si>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</si>
  <si>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</si>
  <si>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</si>
  <si>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</si>
  <si>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</si>
  <si>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</si>
  <si>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</si>
  <si>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</si>
  <si>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</si>
  <si>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</si>
  <si>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</si>
  <si>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</si>
  <si>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</si>
  <si>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</si>
  <si>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</si>
  <si>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</si>
  <si>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</si>
  <si>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</si>
  <si>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</si>
  <si>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</si>
  <si>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</si>
  <si>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</si>
  <si>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</si>
  <si>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</si>
  <si>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</si>
  <si>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</si>
  <si>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</si>
  <si>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</si>
  <si>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</si>
  <si>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</si>
  <si>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</si>
  <si>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</si>
  <si>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</si>
  <si>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</si>
  <si>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</si>
  <si>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</si>
  <si>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</si>
  <si>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</si>
  <si>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</si>
  <si>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</si>
  <si>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</si>
  <si>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</si>
  <si>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</si>
  <si>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</si>
  <si>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</si>
  <si>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</si>
  <si>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</si>
  <si>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</si>
  <si>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</si>
  <si>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</si>
  <si>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</si>
  <si>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</si>
  <si>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</si>
  <si>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</si>
  <si>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</si>
  <si>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</si>
  <si>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</si>
  <si>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</si>
  <si>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</si>
  <si>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</si>
  <si>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</si>
  <si>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</si>
  <si>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</si>
  <si>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</si>
  <si>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</si>
  <si>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</si>
  <si>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</si>
  <si>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</si>
  <si>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</si>
  <si>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</si>
  <si>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</si>
  <si>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</si>
  <si>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</si>
  <si>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</si>
  <si>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</si>
  <si>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</si>
  <si>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</si>
  <si>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</si>
  <si>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</si>
  <si>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</si>
  <si>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</si>
  <si>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</si>
  <si>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</si>
  <si>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</si>
  <si>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</si>
  <si>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</si>
  <si>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</si>
  <si>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</si>
  <si>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</si>
  <si>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</si>
  <si>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</si>
  <si>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</si>
  <si>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</si>
  <si>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</si>
  <si>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</si>
  <si>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</si>
  <si>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</si>
  <si>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</si>
  <si>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</si>
  <si>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</si>
  <si>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</si>
  <si>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</si>
  <si>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</si>
  <si>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</si>
  <si>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</si>
  <si>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</si>
  <si>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</si>
  <si>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</si>
  <si>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</si>
  <si>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</si>
  <si>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</si>
  <si>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</si>
  <si>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</si>
  <si>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</si>
  <si>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</si>
  <si>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</si>
  <si>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</si>
  <si>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</si>
  <si>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</si>
  <si>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</si>
  <si>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</si>
  <si>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</si>
  <si>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</si>
  <si>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</si>
  <si>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</si>
  <si>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</si>
  <si>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</si>
  <si>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</si>
  <si>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</si>
  <si>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</si>
  <si>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</si>
  <si>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</si>
  <si>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</si>
  <si>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</si>
  <si>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</si>
  <si>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</si>
  <si>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</si>
  <si>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</si>
  <si>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</si>
  <si>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</si>
  <si>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</si>
  <si>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</si>
  <si>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</si>
  <si>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</si>
  <si>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</si>
  <si>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</si>
  <si>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</si>
  <si>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</si>
  <si>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</si>
  <si>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</si>
  <si>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</si>
  <si>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</si>
  <si>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</si>
  <si>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</si>
  <si>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</si>
  <si>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</si>
  <si>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</si>
  <si>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</si>
  <si>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</si>
  <si>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</si>
  <si>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</si>
  <si>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</si>
  <si>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</si>
  <si>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</si>
  <si>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</si>
  <si>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</si>
  <si>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</si>
  <si>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</si>
  <si>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</si>
  <si>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</si>
  <si>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</si>
  <si>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</si>
  <si>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</si>
  <si>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</si>
  <si>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</si>
  <si>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</si>
  <si>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</si>
  <si>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</si>
  <si>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</si>
  <si>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</si>
  <si>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</si>
  <si>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</si>
  <si>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</si>
  <si>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</si>
  <si>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</si>
  <si>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</si>
  <si>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</si>
  <si>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</si>
  <si>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</si>
  <si>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</si>
  <si>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</si>
  <si>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</si>
  <si>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</si>
  <si>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</si>
  <si>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</si>
  <si>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</si>
  <si>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</si>
  <si>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</si>
  <si>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</si>
  <si>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</si>
  <si>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</si>
  <si>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</si>
  <si>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</si>
  <si>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</si>
  <si>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</si>
  <si>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</si>
  <si>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</si>
  <si>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</si>
  <si>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</si>
  <si>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</si>
  <si>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</si>
  <si>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</si>
  <si>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</si>
  <si>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</si>
  <si>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</si>
  <si>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</si>
  <si>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</si>
  <si>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</si>
  <si>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</si>
  <si>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</si>
  <si>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</si>
  <si>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</si>
  <si>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</si>
  <si>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</si>
  <si>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</si>
  <si>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</si>
  <si>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</si>
  <si>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</si>
  <si>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</si>
  <si>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</si>
  <si>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</si>
  <si>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</si>
  <si>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</si>
  <si>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</si>
  <si>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</si>
  <si>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</si>
  <si>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</si>
  <si>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</si>
  <si>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</si>
  <si>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</si>
  <si>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</si>
  <si>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</si>
  <si>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</si>
  <si>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</si>
  <si>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</si>
  <si>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</si>
  <si>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</si>
  <si>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</si>
  <si>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</si>
  <si>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</si>
  <si>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</si>
  <si>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</si>
  <si>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</si>
  <si>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</si>
  <si>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</si>
  <si>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</si>
  <si>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</si>
  <si>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</si>
  <si>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</si>
  <si>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</si>
  <si>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</si>
  <si>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</si>
  <si>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</si>
  <si>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</si>
  <si>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</si>
  <si>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</si>
  <si>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</si>
  <si>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</si>
  <si>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</si>
  <si>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</si>
  <si>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</si>
  <si>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</si>
  <si>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</si>
  <si>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</si>
  <si>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</si>
  <si>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</si>
  <si>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</si>
  <si>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</si>
  <si>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</si>
  <si>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</si>
  <si>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</si>
  <si>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</si>
  <si>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</si>
  <si>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</si>
  <si>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</si>
  <si>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</si>
  <si>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</si>
  <si>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</si>
  <si>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</si>
  <si>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</si>
  <si>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</si>
  <si>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</si>
  <si>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</si>
  <si>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</si>
  <si>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</si>
  <si>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</si>
  <si>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</si>
  <si>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</si>
  <si>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</si>
  <si>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</si>
  <si>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</si>
  <si>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</si>
  <si>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</si>
  <si>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</si>
  <si>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</si>
  <si>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</si>
  <si>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</si>
  <si>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</si>
  <si>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</si>
  <si>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</si>
  <si>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</si>
  <si>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</si>
  <si>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</si>
  <si>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</si>
  <si>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</si>
  <si>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</si>
  <si>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</si>
  <si>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</si>
  <si>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</si>
  <si>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</si>
  <si>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</si>
  <si>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</si>
  <si>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</si>
  <si>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</si>
  <si>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</si>
  <si>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</si>
  <si>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</si>
  <si>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</si>
  <si>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</si>
  <si>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</si>
  <si>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</si>
  <si>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</si>
  <si>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</si>
  <si>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</si>
  <si>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</si>
  <si>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</si>
  <si>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</si>
  <si>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</si>
  <si>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</si>
  <si>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</si>
  <si>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</si>
  <si>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</si>
  <si>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</si>
  <si>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</si>
  <si>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</si>
  <si>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</si>
  <si>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</si>
  <si>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</si>
  <si>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</si>
  <si>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</si>
  <si>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</si>
  <si>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</si>
  <si>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</si>
  <si>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</si>
  <si>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</si>
  <si>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</si>
  <si>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</si>
  <si>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</si>
  <si>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</si>
  <si>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</si>
  <si>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</si>
  <si>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</si>
  <si>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</si>
  <si>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</si>
  <si>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</si>
  <si>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</si>
  <si>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</si>
  <si>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</si>
  <si>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</si>
  <si>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</si>
  <si>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</si>
  <si>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</si>
  <si>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</si>
  <si>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</si>
  <si>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</si>
  <si>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</si>
  <si>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</si>
  <si>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</si>
  <si>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</si>
  <si>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</si>
  <si>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</si>
  <si>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</si>
  <si>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</si>
  <si>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</si>
  <si>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</si>
  <si>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</si>
  <si>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</si>
  <si>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</si>
  <si>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</si>
  <si>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</si>
  <si>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</si>
  <si>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</si>
  <si>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</si>
  <si>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</si>
  <si>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</si>
  <si>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</si>
  <si>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</si>
  <si>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</si>
  <si>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</si>
  <si>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</si>
  <si>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</si>
  <si>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</si>
  <si>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</si>
  <si>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</si>
  <si>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</si>
  <si>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</si>
  <si>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</si>
  <si>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</si>
  <si>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</si>
  <si>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</si>
  <si>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</si>
  <si>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</si>
  <si>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</si>
  <si>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</si>
  <si>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</si>
  <si>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</si>
  <si>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</si>
  <si>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</si>
  <si>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</si>
  <si>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</si>
  <si>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</si>
  <si>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</si>
  <si>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</si>
  <si>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</si>
  <si>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</si>
  <si>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</si>
  <si>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</si>
  <si>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</si>
  <si>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</si>
  <si>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</si>
  <si>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</si>
  <si>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</si>
  <si>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</si>
  <si>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</si>
  <si>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</si>
  <si>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</si>
  <si>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</si>
  <si>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</si>
  <si>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</si>
  <si>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</si>
  <si>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</si>
  <si>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</si>
  <si>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</si>
  <si>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</si>
  <si>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</si>
  <si>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</si>
  <si>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</si>
  <si>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</si>
  <si>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</si>
  <si>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</si>
  <si>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</si>
  <si>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</si>
  <si>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</si>
  <si>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</si>
  <si>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</si>
  <si>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</si>
  <si>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</si>
  <si>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</si>
  <si>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</si>
  <si>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</si>
  <si>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</si>
  <si>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</si>
  <si>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</si>
  <si>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</si>
  <si>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</si>
  <si>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</si>
  <si>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</si>
  <si>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</si>
  <si>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</si>
  <si>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</si>
  <si>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</si>
  <si>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</si>
  <si>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</si>
  <si>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</si>
  <si>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</si>
  <si>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</si>
  <si>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</si>
  <si>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</si>
  <si>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</si>
  <si>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</si>
  <si>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</si>
  <si>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</si>
  <si>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</si>
  <si>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</si>
  <si>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</si>
  <si>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</si>
  <si>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</si>
  <si>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</si>
  <si>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</si>
  <si>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</si>
  <si>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</si>
  <si>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</si>
  <si>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</si>
  <si>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</si>
  <si>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</si>
  <si>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</si>
  <si>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</si>
  <si>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</si>
  <si>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</si>
  <si>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</si>
  <si>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</si>
  <si>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</si>
  <si>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</si>
  <si>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</si>
  <si>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</si>
  <si>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</si>
  <si>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</si>
  <si>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</si>
  <si>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</si>
  <si>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</si>
  <si>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</si>
  <si>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</si>
  <si>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</si>
  <si>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</si>
  <si>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</si>
  <si>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</si>
  <si>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</si>
  <si>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</si>
  <si>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</si>
  <si>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</si>
  <si>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</si>
  <si>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</si>
  <si>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</si>
  <si>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</si>
  <si>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</si>
  <si>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</si>
  <si>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</si>
  <si>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</si>
  <si>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</si>
  <si>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</si>
  <si>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</si>
  <si>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</si>
  <si>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</si>
  <si>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</si>
  <si>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</si>
  <si>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</si>
  <si>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</si>
  <si>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</si>
  <si>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</si>
  <si>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</si>
  <si>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</si>
  <si>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</si>
  <si>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</si>
  <si>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</si>
  <si>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</si>
  <si>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</si>
  <si>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</si>
  <si>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</si>
  <si>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</si>
  <si>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</si>
  <si>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</si>
  <si>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</si>
  <si>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</si>
  <si>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</si>
  <si>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</si>
  <si>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</si>
  <si>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</si>
  <si>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</si>
  <si>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</si>
  <si>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</si>
  <si>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</si>
  <si>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</si>
  <si>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</si>
  <si>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</si>
  <si>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</si>
  <si>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</si>
  <si>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</si>
  <si>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</si>
  <si>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</si>
  <si>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</si>
  <si>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</si>
  <si>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</si>
  <si>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</si>
  <si>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</si>
  <si>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</si>
  <si>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</si>
  <si>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</si>
  <si>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</si>
  <si>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</si>
  <si>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</si>
  <si>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</si>
  <si>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</si>
  <si>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</si>
  <si>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</si>
  <si>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</si>
  <si>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</si>
  <si>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</si>
  <si>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</si>
  <si>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</si>
  <si>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</si>
  <si>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</si>
  <si>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</si>
  <si>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</si>
  <si>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</si>
  <si>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</si>
  <si>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</si>
  <si>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</si>
  <si>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</si>
  <si>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</si>
  <si>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</si>
  <si>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</si>
  <si>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</si>
  <si>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</si>
  <si>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</si>
  <si>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</si>
  <si>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</si>
  <si>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</si>
  <si>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</si>
  <si>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</si>
  <si>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</si>
  <si>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</si>
  <si>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</si>
  <si>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</si>
  <si>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</si>
  <si>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</si>
  <si>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</si>
  <si>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</si>
  <si>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</si>
  <si>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</si>
  <si>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</si>
  <si>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</si>
  <si>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</si>
  <si>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</si>
  <si>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</si>
  <si>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</si>
  <si>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</si>
  <si>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</si>
  <si>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</si>
  <si>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</si>
  <si>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</si>
  <si>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</si>
  <si>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</si>
  <si>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</si>
  <si>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</si>
  <si>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</si>
  <si>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</si>
  <si>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</si>
  <si>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</si>
  <si>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</si>
  <si>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</si>
  <si>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</si>
  <si>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</si>
  <si>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</si>
  <si>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</si>
  <si>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</si>
  <si>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</si>
  <si>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</si>
  <si>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</si>
  <si>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</si>
  <si>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</si>
  <si>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</si>
  <si>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</si>
  <si>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</si>
  <si>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</si>
  <si>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</si>
  <si>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</si>
  <si>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</si>
  <si>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</si>
  <si>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</si>
  <si>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</si>
  <si>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</si>
  <si>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</si>
  <si>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</si>
  <si>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</si>
  <si>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</si>
  <si>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</si>
  <si>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</si>
  <si>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</si>
  <si>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</si>
  <si>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</si>
  <si>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</si>
  <si>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</si>
  <si>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</si>
  <si>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</si>
  <si>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</si>
  <si>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</si>
  <si>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</si>
  <si>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</si>
  <si>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</si>
  <si>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</si>
  <si>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</si>
  <si>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</si>
  <si>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</si>
  <si>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</si>
  <si>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</si>
  <si>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</si>
  <si>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</si>
  <si>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</si>
  <si>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</si>
  <si>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</si>
  <si>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</si>
  <si>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</si>
  <si>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</si>
  <si>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</si>
  <si>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</si>
  <si>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</si>
  <si>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</si>
  <si>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</si>
  <si>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</si>
  <si>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</si>
  <si>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</si>
  <si>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</si>
  <si>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</si>
  <si>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</si>
  <si>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</si>
  <si>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</si>
  <si>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</si>
  <si>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</si>
  <si>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</si>
  <si>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</si>
  <si>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</si>
  <si>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</si>
  <si>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</si>
  <si>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</si>
  <si>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</si>
  <si>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</si>
  <si>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</si>
  <si>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</si>
  <si>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</si>
  <si>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</si>
  <si>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</si>
  <si>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</si>
  <si>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</si>
  <si>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</si>
  <si>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</si>
  <si>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</si>
  <si>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</si>
  <si>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</si>
  <si>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</si>
  <si>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</si>
  <si>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</si>
  <si>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</si>
  <si>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</si>
  <si>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</si>
  <si>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</si>
  <si>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</si>
  <si>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</si>
  <si>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</si>
  <si>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</si>
  <si>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</si>
  <si>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</si>
  <si>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</si>
  <si>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</si>
  <si>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</si>
  <si>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</si>
  <si>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</si>
  <si>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</si>
  <si>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</si>
  <si>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</si>
  <si>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</si>
  <si>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</si>
  <si>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</si>
  <si>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</si>
  <si>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</si>
  <si>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</si>
  <si>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</si>
  <si>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</si>
  <si>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</si>
  <si>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</si>
  <si>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</si>
  <si>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</si>
  <si>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</si>
  <si>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</si>
  <si>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</si>
  <si>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</si>
  <si>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</si>
  <si>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</si>
  <si>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</si>
  <si>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</si>
  <si>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</si>
  <si>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</si>
  <si>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</si>
  <si>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</si>
  <si>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</si>
  <si>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</si>
  <si>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</si>
  <si>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</si>
  <si>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</si>
  <si>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</si>
  <si>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</si>
  <si>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</si>
  <si>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</si>
  <si>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</si>
  <si>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</si>
  <si>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</si>
  <si>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</si>
  <si>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</si>
  <si>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</si>
  <si>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</si>
  <si>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</si>
  <si>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</si>
  <si>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</si>
  <si>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</si>
  <si>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</si>
  <si>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</si>
  <si>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</si>
  <si>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</si>
  <si>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</si>
  <si>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</si>
  <si>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</si>
  <si>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</si>
  <si>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</si>
  <si>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</si>
  <si>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</si>
  <si>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</si>
  <si>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</si>
  <si>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</si>
  <si>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</si>
  <si>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</si>
  <si>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</si>
  <si>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</si>
  <si>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</si>
  <si>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</si>
  <si>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</si>
  <si>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</si>
  <si>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</si>
  <si>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</si>
  <si>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</si>
  <si>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</si>
  <si>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</si>
  <si>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</si>
  <si>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</si>
  <si>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</si>
  <si>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</si>
  <si>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</si>
  <si>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</si>
  <si>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</si>
  <si>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</si>
  <si>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</si>
  <si>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</si>
  <si>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</si>
  <si>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</si>
  <si>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</si>
  <si>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</si>
  <si>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</si>
  <si>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</si>
  <si>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</si>
  <si>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</si>
  <si>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</si>
  <si>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</si>
  <si>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</si>
  <si>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</si>
  <si>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</si>
  <si>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</si>
  <si>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</si>
  <si>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</si>
  <si>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</si>
  <si>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</si>
  <si>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</si>
  <si>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</si>
  <si>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</si>
  <si>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</si>
  <si>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</si>
  <si>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</si>
  <si>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</si>
  <si>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</si>
  <si>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</si>
  <si>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</si>
  <si>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</si>
  <si>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</si>
  <si>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</si>
  <si>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</si>
  <si>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</si>
  <si>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</si>
  <si>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</si>
  <si>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</si>
  <si>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</si>
  <si>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</si>
  <si>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</si>
  <si>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</si>
  <si>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</si>
  <si>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</si>
  <si>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</si>
  <si>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</si>
  <si>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</si>
  <si>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</si>
  <si>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</si>
  <si>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</si>
  <si>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</si>
  <si>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</si>
  <si>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</si>
  <si>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</si>
  <si>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</si>
  <si>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</si>
  <si>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</si>
  <si>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</si>
  <si>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</si>
  <si>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</si>
  <si>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</si>
  <si>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</si>
  <si>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</si>
  <si>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</si>
  <si>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</si>
  <si>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</si>
  <si>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</si>
  <si>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</si>
  <si>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</si>
  <si>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</si>
  <si>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</si>
  <si>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</si>
  <si>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</si>
  <si>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</si>
  <si>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</si>
  <si>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</si>
  <si>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</si>
  <si>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</si>
  <si>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</si>
  <si>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</si>
  <si>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</si>
  <si>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</si>
  <si>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</si>
  <si>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</si>
  <si>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</si>
  <si>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</si>
  <si>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</si>
  <si>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</si>
  <si>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</si>
  <si>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</si>
  <si>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</si>
  <si>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</si>
  <si>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</si>
  <si>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</si>
  <si>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</si>
  <si>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</si>
  <si>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</si>
  <si>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</si>
  <si>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</si>
  <si>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</si>
  <si>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</si>
  <si>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</si>
  <si>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</si>
  <si>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</si>
  <si>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</si>
  <si>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</si>
  <si>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</si>
  <si>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</si>
  <si>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</si>
  <si>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</si>
  <si>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</si>
  <si>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</si>
  <si>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</si>
  <si>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</si>
  <si>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</si>
  <si>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</si>
  <si>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</si>
  <si>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</si>
  <si>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</si>
  <si>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</si>
  <si>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</si>
  <si>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</si>
  <si>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</si>
  <si>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</si>
  <si>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</si>
  <si>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</si>
  <si>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</si>
  <si>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</si>
  <si>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</si>
  <si>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</si>
  <si>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</si>
  <si>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</si>
  <si>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</si>
  <si>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</si>
  <si>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</si>
  <si>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</si>
  <si>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</si>
  <si>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</si>
  <si>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</si>
  <si>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</si>
  <si>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</si>
  <si>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</si>
  <si>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</si>
  <si>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</si>
  <si>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</si>
  <si>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</si>
  <si>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</si>
  <si>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</si>
  <si>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</si>
  <si>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</si>
  <si>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</si>
  <si>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</si>
  <si>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</si>
  <si>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</si>
  <si>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</si>
  <si>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</si>
  <si>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</si>
  <si>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</si>
  <si>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</si>
  <si>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</si>
  <si>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</si>
  <si>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</si>
  <si>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</si>
  <si>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</si>
  <si>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</si>
  <si>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</si>
  <si>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</si>
  <si>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</si>
  <si>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</si>
  <si>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</si>
  <si>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</si>
  <si>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</si>
  <si>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</si>
  <si>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</si>
  <si>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</si>
  <si>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</si>
  <si>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</si>
  <si>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</si>
  <si>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</si>
  <si>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</si>
  <si>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</si>
  <si>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</si>
  <si>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</si>
  <si>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</si>
  <si>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</si>
  <si>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</si>
  <si>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</si>
  <si>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</si>
  <si>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</si>
  <si>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</si>
  <si>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</si>
  <si>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</si>
  <si>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</si>
  <si>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</si>
  <si>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</si>
  <si>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</si>
  <si>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</si>
  <si>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</si>
  <si>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</si>
  <si>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</si>
  <si>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</si>
  <si>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</si>
  <si>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</si>
  <si>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</si>
  <si>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</si>
  <si>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</si>
  <si>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</si>
  <si>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</si>
  <si>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</si>
  <si>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</si>
  <si>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</si>
  <si>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</si>
  <si>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</si>
  <si>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</si>
  <si>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</si>
  <si>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</si>
  <si>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</si>
  <si>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</si>
  <si>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</si>
  <si>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</si>
  <si>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</si>
  <si>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</si>
  <si>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</si>
  <si>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</si>
  <si>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</si>
  <si>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</si>
  <si>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</si>
  <si>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</si>
  <si>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</si>
  <si>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</si>
  <si>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</si>
  <si>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</si>
  <si>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</si>
  <si>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</si>
  <si>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</si>
  <si>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</si>
  <si>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</si>
  <si>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</si>
  <si>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</si>
  <si>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</si>
  <si>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</si>
  <si>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</si>
  <si>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</si>
  <si>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</si>
  <si>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</si>
  <si>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</si>
  <si>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</si>
  <si>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</si>
  <si>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</si>
  <si>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</si>
  <si>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</si>
  <si>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</si>
  <si>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</si>
  <si>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</si>
  <si>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</si>
  <si>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</si>
  <si>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</si>
  <si>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</si>
  <si>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</si>
  <si>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</si>
  <si>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</si>
  <si>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</si>
  <si>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</si>
  <si>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</si>
  <si>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</si>
  <si>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</si>
  <si>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</si>
  <si>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</si>
  <si>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</si>
  <si>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</si>
  <si>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</si>
  <si>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</si>
  <si>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</si>
  <si>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</si>
  <si>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</si>
  <si>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</si>
  <si>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</si>
  <si>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</si>
  <si>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</si>
  <si>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</si>
  <si>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</si>
  <si>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</si>
  <si>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</si>
  <si>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</si>
  <si>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</si>
  <si>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</si>
  <si>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</si>
  <si>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</si>
  <si>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</si>
  <si>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</si>
  <si>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</si>
  <si>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</si>
  <si>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</si>
  <si>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</si>
  <si>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</si>
  <si>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</si>
  <si>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</si>
  <si>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</si>
  <si>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</si>
  <si>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</si>
  <si>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</si>
  <si>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</si>
  <si>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</si>
  <si>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</si>
  <si>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</si>
  <si>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</si>
  <si>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</si>
  <si>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</si>
  <si>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</si>
  <si>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</si>
  <si>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</si>
  <si>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</si>
  <si>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</si>
  <si>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</si>
  <si>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</si>
  <si>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</si>
  <si>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</si>
  <si>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</si>
  <si>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</si>
  <si>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</si>
  <si>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</si>
  <si>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</si>
  <si>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</si>
  <si>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</si>
  <si>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</si>
  <si>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</si>
  <si>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</si>
  <si>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</si>
  <si>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</si>
  <si>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</si>
  <si>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</si>
  <si>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</si>
  <si>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</si>
  <si>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</si>
  <si>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</si>
  <si>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</si>
  <si>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</si>
  <si>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</si>
  <si>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</si>
  <si>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</si>
  <si>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</si>
  <si>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</si>
  <si>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</si>
  <si>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</si>
  <si>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</si>
  <si>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</si>
  <si>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</si>
  <si>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</si>
  <si>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</si>
  <si>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</si>
  <si>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</si>
  <si>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</si>
  <si>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</si>
  <si>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</si>
  <si>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</si>
  <si>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</si>
  <si>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</si>
  <si>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</si>
  <si>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</si>
  <si>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</si>
  <si>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</si>
  <si>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</si>
  <si>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</si>
  <si>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</si>
  <si>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</si>
  <si>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</si>
  <si>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</si>
  <si>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</si>
  <si>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</si>
  <si>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</si>
  <si>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</si>
  <si>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</si>
  <si>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</si>
  <si>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</si>
  <si>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</si>
  <si>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</si>
  <si>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</si>
  <si>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</si>
  <si>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</si>
  <si>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</si>
  <si>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</si>
  <si>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</si>
  <si>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</si>
  <si>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</si>
  <si>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</si>
  <si>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</si>
  <si>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</si>
  <si>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</si>
  <si>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</si>
  <si>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</si>
  <si>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</si>
  <si>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</si>
  <si>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</si>
  <si>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</si>
  <si>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</si>
  <si>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</si>
  <si>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</si>
  <si>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</si>
  <si>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</si>
  <si>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</si>
  <si>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</si>
  <si>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</si>
  <si>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</si>
  <si>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</si>
  <si>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</si>
  <si>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</si>
  <si>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</si>
  <si>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</si>
  <si>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</si>
  <si>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</si>
  <si>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</si>
  <si>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</si>
  <si>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</si>
  <si>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</si>
  <si>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</si>
  <si>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</si>
  <si>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</si>
  <si>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</si>
  <si>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</si>
  <si>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</si>
  <si>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</si>
  <si>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</si>
  <si>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</si>
  <si>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</si>
  <si>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</si>
  <si>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</si>
  <si>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</si>
  <si>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</si>
  <si>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</si>
  <si>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</si>
  <si>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</si>
  <si>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</si>
  <si>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</si>
  <si>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</si>
  <si>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</si>
  <si>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</si>
  <si>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</si>
  <si>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</si>
  <si>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</si>
  <si>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</si>
  <si>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</si>
  <si>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</si>
  <si>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</si>
  <si>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</si>
  <si>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</si>
  <si>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</si>
  <si>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</si>
  <si>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</si>
  <si>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</si>
  <si>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</si>
  <si>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</si>
  <si>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</si>
  <si>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</si>
  <si>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</si>
  <si>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</si>
  <si>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</si>
  <si>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</si>
  <si>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</si>
  <si>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</si>
  <si>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</si>
  <si>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</si>
  <si>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</si>
  <si>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</si>
  <si>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</si>
  <si>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</si>
  <si>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</si>
  <si>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</si>
  <si>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</si>
  <si>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</si>
  <si>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</si>
  <si>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</si>
  <si>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</si>
  <si>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</si>
  <si>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</si>
  <si>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</si>
  <si>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</si>
  <si>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</si>
  <si>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</si>
  <si>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</si>
  <si>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</si>
  <si>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</si>
  <si>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</si>
  <si>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</si>
  <si>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</si>
  <si>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</si>
  <si>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</si>
  <si>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</si>
  <si>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</si>
  <si>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</si>
  <si>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</si>
  <si>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</si>
  <si>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</si>
  <si>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</si>
  <si>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</si>
  <si>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</si>
  <si>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</si>
  <si>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</si>
  <si>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</si>
  <si>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</si>
  <si>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</si>
  <si>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</si>
  <si>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</si>
  <si>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</si>
  <si>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</si>
  <si>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</si>
  <si>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</si>
  <si>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</si>
  <si>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</si>
  <si>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</si>
  <si>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</si>
  <si>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</si>
  <si>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</si>
  <si>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</si>
  <si>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</si>
  <si>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</si>
  <si>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</si>
  <si>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</si>
  <si>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</si>
  <si>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</si>
  <si>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</si>
  <si>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</si>
  <si>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</si>
  <si>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</si>
  <si>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</si>
  <si>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</si>
  <si>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</si>
  <si>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</si>
  <si>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</si>
  <si>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</si>
  <si>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</si>
  <si>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</si>
  <si>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</si>
  <si>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</si>
  <si>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</si>
  <si>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</si>
  <si>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</si>
  <si>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</si>
  <si>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</si>
  <si>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</si>
  <si>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</si>
  <si>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</si>
  <si>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</si>
  <si>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</si>
  <si>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</si>
  <si>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</si>
  <si>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</si>
  <si>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</si>
  <si>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</si>
  <si>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</si>
  <si>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</si>
  <si>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</si>
  <si>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</si>
  <si>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</si>
  <si>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</si>
  <si>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</si>
  <si>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</si>
  <si>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</si>
  <si>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</si>
  <si>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</si>
  <si>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</si>
  <si>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</si>
  <si>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</si>
  <si>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</si>
  <si>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</si>
  <si>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</si>
  <si>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</si>
  <si>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</si>
  <si>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</si>
  <si>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</si>
  <si>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</si>
  <si>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</si>
  <si>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</si>
  <si>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</si>
  <si>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</si>
  <si>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</si>
  <si>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</si>
  <si>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</si>
  <si>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</si>
  <si>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</si>
  <si>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</si>
  <si>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</si>
  <si>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</si>
  <si>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</si>
  <si>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</si>
  <si>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</si>
  <si>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</si>
  <si>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</si>
  <si>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</si>
  <si>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</si>
  <si>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</si>
  <si>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</si>
  <si>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</si>
  <si>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</si>
  <si>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</si>
  <si>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</si>
  <si>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</si>
  <si>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</si>
  <si>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</si>
  <si>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</si>
  <si>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</si>
  <si>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</si>
  <si>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</si>
  <si>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</si>
  <si>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</si>
  <si>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</si>
  <si>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</si>
  <si>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</si>
  <si>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</si>
  <si>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</si>
  <si>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</si>
  <si>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</si>
  <si>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</si>
  <si>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</si>
  <si>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</si>
  <si>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</si>
  <si>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</si>
  <si>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</si>
  <si>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</si>
  <si>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</si>
  <si>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</si>
  <si>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</si>
  <si>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</si>
  <si>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</si>
  <si>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</si>
  <si>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</si>
  <si>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</si>
  <si>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</si>
  <si>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</si>
  <si>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</si>
  <si>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</si>
  <si>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</si>
  <si>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</si>
  <si>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</si>
  <si>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</si>
  <si>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</si>
  <si>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</si>
  <si>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</si>
  <si>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</si>
  <si>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</si>
  <si>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</si>
  <si>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</si>
  <si>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</si>
  <si>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</si>
  <si>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</si>
  <si>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</si>
  <si>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</si>
  <si>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</si>
  <si>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</si>
  <si>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</si>
  <si>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</si>
  <si>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</si>
  <si>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</si>
  <si>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</si>
  <si>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</si>
  <si>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</si>
  <si>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</si>
  <si>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</si>
  <si>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</si>
  <si>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</si>
  <si>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</si>
  <si>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</si>
  <si>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</si>
  <si>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</si>
  <si>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</si>
  <si>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</si>
  <si>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</si>
  <si>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</si>
  <si>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</si>
  <si>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</si>
  <si>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</si>
  <si>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</si>
  <si>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</si>
  <si>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</si>
  <si>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</si>
  <si>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</si>
  <si>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</si>
  <si>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</si>
  <si>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</si>
  <si>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</si>
  <si>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</si>
  <si>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</si>
  <si>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</si>
  <si>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</si>
  <si>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</si>
  <si>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</si>
  <si>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</si>
  <si>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</si>
  <si>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</si>
  <si>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</si>
  <si>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</si>
  <si>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</si>
  <si>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</si>
  <si>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</si>
  <si>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</si>
  <si>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</si>
  <si>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</si>
  <si>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</si>
  <si>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</si>
  <si>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</si>
  <si>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</si>
  <si>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</si>
  <si>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</si>
  <si>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</si>
  <si>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</si>
  <si>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</si>
  <si>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</si>
  <si>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</si>
  <si>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</si>
  <si>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</si>
  <si>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</si>
  <si>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</si>
  <si>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</si>
  <si>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</si>
  <si>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</si>
  <si>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</si>
  <si>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</si>
  <si>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</si>
  <si>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</si>
  <si>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</si>
  <si>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</si>
  <si>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</si>
  <si>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</si>
  <si>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</si>
  <si>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</si>
  <si>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</si>
  <si>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</si>
  <si>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</si>
  <si>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</si>
  <si>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</si>
  <si>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</si>
  <si>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</si>
  <si>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</si>
  <si>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</si>
  <si>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</si>
  <si>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</si>
  <si>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</si>
  <si>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</si>
  <si>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</si>
  <si>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</si>
  <si>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</si>
  <si>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</si>
  <si>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</si>
  <si>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HVAR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</si>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</sst>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1116362.96</v>
      </c>
      <c r="D2" s="7">
        <f>'PR-RAS'!E6</f>
        <v>1212660.75</v>
      </c>
      <c r="E2" s="7">
        <v>0</v>
      </c>
      <c r="F2" s="7">
        <v>0</v>
      </c>
      <c r="G2" s="8">
        <f t="shared" ref="G2:G274" si="0">(B2/1000)*(C2*1+D2*2)</f>
        <v>3541.6844599999999</v>
      </c>
      <c r="H2" s="8">
        <f t="shared" ref="H2:H274" si="1">ABS(C2-ROUND(C2,0))+ABS(D2-ROUND(D2,0))</f>
        <v>0.2900000000372529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1024836.3099999999</v>
      </c>
      <c r="D45" s="2">
        <f>'PR-RAS'!E49</f>
        <v>1126967.1599999999</v>
      </c>
      <c r="E45" s="2">
        <v>0</v>
      </c>
      <c r="F45" s="2">
        <v>0</v>
      </c>
      <c r="G45" s="3">
        <f t="shared" si="0"/>
        <v>144265.90771999999</v>
      </c>
      <c r="H45" s="3">
        <f t="shared" si="1"/>
        <v>0.469999999855645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1024836.3099999999</v>
      </c>
      <c r="D64" s="2">
        <f>'PR-RAS'!E68</f>
        <v>1118750.96</v>
      </c>
      <c r="E64" s="2">
        <v>0</v>
      </c>
      <c r="F64" s="2">
        <v>0</v>
      </c>
      <c r="G64" s="3">
        <f t="shared" si="0"/>
        <v>205527.30849</v>
      </c>
      <c r="H64" s="3">
        <f t="shared" si="1"/>
        <v>0.34999999997671694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1018987.86</v>
      </c>
      <c r="D65" s="2">
        <f>'PR-RAS'!E69</f>
        <v>1118750.96</v>
      </c>
      <c r="E65" s="2">
        <v>0</v>
      </c>
      <c r="F65" s="2">
        <v>0</v>
      </c>
      <c r="G65" s="3">
        <f t="shared" si="0"/>
        <v>208415.34591999999</v>
      </c>
      <c r="H65" s="3">
        <f t="shared" si="1"/>
        <v>0.18000000005122274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5848.45</v>
      </c>
      <c r="D66" s="2">
        <f>'PR-RAS'!E70</f>
        <v>0</v>
      </c>
      <c r="E66" s="2">
        <v>0</v>
      </c>
      <c r="F66" s="2">
        <v>0</v>
      </c>
      <c r="G66" s="3">
        <f t="shared" si="0"/>
        <v>380.14924999999999</v>
      </c>
      <c r="H66" s="3">
        <f t="shared" si="1"/>
        <v>0.4499999999998181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2929.71</v>
      </c>
      <c r="E70" s="2">
        <v>0</v>
      </c>
      <c r="F70" s="2">
        <v>0</v>
      </c>
      <c r="G70" s="3">
        <f t="shared" si="0"/>
        <v>404.29998000000006</v>
      </c>
      <c r="H70" s="3">
        <f t="shared" si="1"/>
        <v>0.28999999999996362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2929.71</v>
      </c>
      <c r="E71" s="2">
        <v>0</v>
      </c>
      <c r="F71" s="2">
        <v>0</v>
      </c>
      <c r="G71" s="3">
        <f t="shared" si="0"/>
        <v>410.15940000000006</v>
      </c>
      <c r="H71" s="3">
        <f t="shared" si="1"/>
        <v>0.28999999999996362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5286.49</v>
      </c>
      <c r="E73" s="2">
        <v>0</v>
      </c>
      <c r="F73" s="2">
        <v>0</v>
      </c>
      <c r="G73" s="3">
        <f t="shared" si="0"/>
        <v>761.25455999999986</v>
      </c>
      <c r="H73" s="3">
        <f t="shared" si="1"/>
        <v>0.48999999999978172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792.98</v>
      </c>
      <c r="E74" s="2">
        <v>0</v>
      </c>
      <c r="F74" s="2">
        <v>0</v>
      </c>
      <c r="G74" s="3">
        <f t="shared" si="0"/>
        <v>115.77507999999999</v>
      </c>
      <c r="H74" s="3">
        <f t="shared" si="1"/>
        <v>1.999999999998181E-2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4493.51</v>
      </c>
      <c r="E76" s="2">
        <v>0</v>
      </c>
      <c r="F76" s="2">
        <v>0</v>
      </c>
      <c r="G76" s="3">
        <f t="shared" si="0"/>
        <v>674.02650000000006</v>
      </c>
      <c r="H76" s="3">
        <f t="shared" si="1"/>
        <v>0.48999999999978172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0.04</v>
      </c>
      <c r="D78" s="2">
        <f>'PR-RAS'!E82</f>
        <v>0.06</v>
      </c>
      <c r="E78" s="2">
        <v>0</v>
      </c>
      <c r="F78" s="2">
        <v>0</v>
      </c>
      <c r="G78" s="3">
        <f t="shared" si="0"/>
        <v>1.2319999999999999E-2</v>
      </c>
      <c r="H78" s="3">
        <f t="shared" si="1"/>
        <v>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0.04</v>
      </c>
      <c r="D79" s="2">
        <f>'PR-RAS'!E83</f>
        <v>0.06</v>
      </c>
      <c r="E79" s="2">
        <v>0</v>
      </c>
      <c r="F79" s="2">
        <v>0</v>
      </c>
      <c r="G79" s="3">
        <f t="shared" si="0"/>
        <v>1.248E-2</v>
      </c>
      <c r="H79" s="3">
        <f t="shared" si="1"/>
        <v>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0.04</v>
      </c>
      <c r="D81" s="2">
        <f>'PR-RAS'!E85</f>
        <v>0.06</v>
      </c>
      <c r="E81" s="2">
        <v>0</v>
      </c>
      <c r="F81" s="2">
        <v>0</v>
      </c>
      <c r="G81" s="3">
        <f t="shared" si="0"/>
        <v>1.2800000000000001E-2</v>
      </c>
      <c r="H81" s="3">
        <f t="shared" si="1"/>
        <v>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2390</v>
      </c>
      <c r="D121" s="2">
        <f>'PR-RAS'!E125</f>
        <v>3495.47</v>
      </c>
      <c r="E121" s="2">
        <v>0</v>
      </c>
      <c r="F121" s="2">
        <v>0</v>
      </c>
      <c r="G121" s="3">
        <f t="shared" si="0"/>
        <v>1125.7127999999998</v>
      </c>
      <c r="H121" s="3">
        <f t="shared" si="1"/>
        <v>0.46999999999979991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2390</v>
      </c>
      <c r="D125" s="2">
        <f>'PR-RAS'!E129</f>
        <v>3495.47</v>
      </c>
      <c r="E125" s="2">
        <v>0</v>
      </c>
      <c r="F125" s="2">
        <v>0</v>
      </c>
      <c r="G125" s="3">
        <f t="shared" si="0"/>
        <v>1163.2365599999998</v>
      </c>
      <c r="H125" s="3">
        <f t="shared" si="1"/>
        <v>0.46999999999979991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2390</v>
      </c>
      <c r="D126" s="2">
        <f>'PR-RAS'!E130</f>
        <v>3495.47</v>
      </c>
      <c r="E126" s="2">
        <v>0</v>
      </c>
      <c r="F126" s="2">
        <v>0</v>
      </c>
      <c r="G126" s="3">
        <f t="shared" si="0"/>
        <v>1172.6174999999998</v>
      </c>
      <c r="H126" s="3">
        <f t="shared" si="1"/>
        <v>0.46999999999979991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89136.61</v>
      </c>
      <c r="D130" s="2">
        <f>'PR-RAS'!E134</f>
        <v>82198.06</v>
      </c>
      <c r="E130" s="2">
        <v>0</v>
      </c>
      <c r="F130" s="2">
        <v>0</v>
      </c>
      <c r="G130" s="3">
        <f t="shared" si="0"/>
        <v>32705.722169999997</v>
      </c>
      <c r="H130" s="3">
        <f t="shared" si="1"/>
        <v>0.44999999999708962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89136.61</v>
      </c>
      <c r="D131" s="2">
        <f>'PR-RAS'!E135</f>
        <v>82198.06</v>
      </c>
      <c r="E131" s="2">
        <v>0</v>
      </c>
      <c r="F131" s="2">
        <v>0</v>
      </c>
      <c r="G131" s="3">
        <f t="shared" si="0"/>
        <v>32959.2549</v>
      </c>
      <c r="H131" s="3">
        <f t="shared" si="1"/>
        <v>0.44999999999708962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89136.61</v>
      </c>
      <c r="D132" s="2">
        <f>'PR-RAS'!E136</f>
        <v>82198.06</v>
      </c>
      <c r="E132" s="2">
        <v>0</v>
      </c>
      <c r="F132" s="2">
        <v>0</v>
      </c>
      <c r="G132" s="3">
        <f t="shared" si="0"/>
        <v>33212.787629999999</v>
      </c>
      <c r="H132" s="3">
        <f t="shared" si="1"/>
        <v>0.44999999999708962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1276374.8899999999</v>
      </c>
      <c r="D148" s="2">
        <f>'PR-RAS'!E152</f>
        <v>1217628.5</v>
      </c>
      <c r="E148" s="2">
        <v>0</v>
      </c>
      <c r="F148" s="2">
        <v>0</v>
      </c>
      <c r="G148" s="3">
        <f t="shared" si="0"/>
        <v>545609.88782999991</v>
      </c>
      <c r="H148" s="3">
        <f t="shared" si="1"/>
        <v>0.61000000010244548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1170416.76</v>
      </c>
      <c r="D149" s="2">
        <f>'PR-RAS'!E153</f>
        <v>1122643.4000000001</v>
      </c>
      <c r="E149" s="2">
        <v>0</v>
      </c>
      <c r="F149" s="2">
        <v>0</v>
      </c>
      <c r="G149" s="3">
        <f t="shared" si="0"/>
        <v>505524.12688000005</v>
      </c>
      <c r="H149" s="3">
        <f t="shared" si="1"/>
        <v>0.64000000013038516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976756.26</v>
      </c>
      <c r="D150" s="2">
        <f>'PR-RAS'!E154</f>
        <v>930433.79000000015</v>
      </c>
      <c r="E150" s="2">
        <v>0</v>
      </c>
      <c r="F150" s="2">
        <v>0</v>
      </c>
      <c r="G150" s="3">
        <f t="shared" si="0"/>
        <v>422805.95216000004</v>
      </c>
      <c r="H150" s="3">
        <f t="shared" si="1"/>
        <v>0.469999999855645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873139.78</v>
      </c>
      <c r="D151" s="2">
        <f>'PR-RAS'!E155</f>
        <v>829468.81</v>
      </c>
      <c r="E151" s="2">
        <v>0</v>
      </c>
      <c r="F151" s="2">
        <v>0</v>
      </c>
      <c r="G151" s="3">
        <f t="shared" si="0"/>
        <v>379811.61000000004</v>
      </c>
      <c r="H151" s="3">
        <f t="shared" si="1"/>
        <v>0.40999999991618097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24640.55</v>
      </c>
      <c r="D153" s="2">
        <f>'PR-RAS'!E157</f>
        <v>26653.06</v>
      </c>
      <c r="E153" s="2">
        <v>0</v>
      </c>
      <c r="F153" s="2">
        <v>0</v>
      </c>
      <c r="G153" s="3">
        <f t="shared" si="0"/>
        <v>11847.893839999999</v>
      </c>
      <c r="H153" s="3">
        <f t="shared" si="1"/>
        <v>0.51000000000203727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78975.929999999993</v>
      </c>
      <c r="D154" s="2">
        <f>'PR-RAS'!E158</f>
        <v>74311.92</v>
      </c>
      <c r="E154" s="2">
        <v>0</v>
      </c>
      <c r="F154" s="2">
        <v>0</v>
      </c>
      <c r="G154" s="3">
        <f t="shared" si="0"/>
        <v>34822.764810000001</v>
      </c>
      <c r="H154" s="3">
        <f t="shared" si="1"/>
        <v>0.15000000000873115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32102.1</v>
      </c>
      <c r="D155" s="2">
        <f>'PR-RAS'!E159</f>
        <v>38255.19</v>
      </c>
      <c r="E155" s="2">
        <v>0</v>
      </c>
      <c r="F155" s="2">
        <v>0</v>
      </c>
      <c r="G155" s="3">
        <f t="shared" si="0"/>
        <v>16726.321920000002</v>
      </c>
      <c r="H155" s="3">
        <f t="shared" si="1"/>
        <v>0.29000000000087311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161558.39999999999</v>
      </c>
      <c r="D156" s="2">
        <f>'PR-RAS'!E160</f>
        <v>153954.42000000001</v>
      </c>
      <c r="E156" s="2">
        <v>0</v>
      </c>
      <c r="F156" s="2">
        <v>0</v>
      </c>
      <c r="G156" s="3">
        <f t="shared" si="0"/>
        <v>72767.422200000001</v>
      </c>
      <c r="H156" s="3">
        <f t="shared" si="1"/>
        <v>0.82000000000698492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161558.39999999999</v>
      </c>
      <c r="D158" s="2">
        <f>'PR-RAS'!E162</f>
        <v>153954.42000000001</v>
      </c>
      <c r="E158" s="2">
        <v>0</v>
      </c>
      <c r="F158" s="2">
        <v>0</v>
      </c>
      <c r="G158" s="3">
        <f t="shared" si="0"/>
        <v>73706.356679999997</v>
      </c>
      <c r="H158" s="3">
        <f t="shared" si="1"/>
        <v>0.82000000000698492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104132.23999999999</v>
      </c>
      <c r="D160" s="2">
        <f>'PR-RAS'!E164</f>
        <v>93433.18</v>
      </c>
      <c r="E160" s="2">
        <v>0</v>
      </c>
      <c r="F160" s="2">
        <v>0</v>
      </c>
      <c r="G160" s="3">
        <f t="shared" si="0"/>
        <v>46268.777399999999</v>
      </c>
      <c r="H160" s="3">
        <f t="shared" si="1"/>
        <v>0.41999999998370185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41456.009999999995</v>
      </c>
      <c r="D161" s="2">
        <f>'PR-RAS'!E165</f>
        <v>39642.81</v>
      </c>
      <c r="E161" s="2">
        <v>0</v>
      </c>
      <c r="F161" s="2">
        <v>0</v>
      </c>
      <c r="G161" s="3">
        <f t="shared" si="0"/>
        <v>19318.660799999998</v>
      </c>
      <c r="H161" s="3">
        <f t="shared" si="1"/>
        <v>0.19999999999708962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8280.5499999999993</v>
      </c>
      <c r="D162" s="2">
        <f>'PR-RAS'!E166</f>
        <v>6172.59</v>
      </c>
      <c r="E162" s="2">
        <v>0</v>
      </c>
      <c r="F162" s="2">
        <v>0</v>
      </c>
      <c r="G162" s="3">
        <f t="shared" si="0"/>
        <v>3320.74253</v>
      </c>
      <c r="H162" s="3">
        <f t="shared" si="1"/>
        <v>0.86000000000058208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32980.46</v>
      </c>
      <c r="D163" s="2">
        <f>'PR-RAS'!E167</f>
        <v>30376.89</v>
      </c>
      <c r="E163" s="2">
        <v>0</v>
      </c>
      <c r="F163" s="2">
        <v>0</v>
      </c>
      <c r="G163" s="3">
        <f t="shared" si="0"/>
        <v>15184.94688</v>
      </c>
      <c r="H163" s="3">
        <f t="shared" si="1"/>
        <v>0.56999999999970896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195</v>
      </c>
      <c r="D164" s="2">
        <f>'PR-RAS'!E168</f>
        <v>3093.33</v>
      </c>
      <c r="E164" s="2">
        <v>0</v>
      </c>
      <c r="F164" s="2">
        <v>0</v>
      </c>
      <c r="G164" s="3">
        <f t="shared" si="0"/>
        <v>1040.2105799999999</v>
      </c>
      <c r="H164" s="3">
        <f t="shared" si="1"/>
        <v>0.32999999999992724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37792.629999999997</v>
      </c>
      <c r="D166" s="2">
        <f>'PR-RAS'!E170</f>
        <v>32345.47</v>
      </c>
      <c r="E166" s="2">
        <v>0</v>
      </c>
      <c r="F166" s="2">
        <v>0</v>
      </c>
      <c r="G166" s="3">
        <f t="shared" si="0"/>
        <v>16909.789050000003</v>
      </c>
      <c r="H166" s="3">
        <f t="shared" si="1"/>
        <v>0.8400000000037835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18350.39</v>
      </c>
      <c r="D167" s="2">
        <f>'PR-RAS'!E171</f>
        <v>14775.82</v>
      </c>
      <c r="E167" s="2">
        <v>0</v>
      </c>
      <c r="F167" s="2">
        <v>0</v>
      </c>
      <c r="G167" s="3">
        <f t="shared" si="0"/>
        <v>7951.7369800000006</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308.27999999999997</v>
      </c>
      <c r="D168" s="2">
        <f>'PR-RAS'!E172</f>
        <v>0</v>
      </c>
      <c r="E168" s="2">
        <v>0</v>
      </c>
      <c r="F168" s="2">
        <v>0</v>
      </c>
      <c r="G168" s="3">
        <f t="shared" si="0"/>
        <v>51.482759999999999</v>
      </c>
      <c r="H168" s="3">
        <f t="shared" si="1"/>
        <v>0.27999999999997272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14133.99</v>
      </c>
      <c r="D169" s="2">
        <f>'PR-RAS'!E173</f>
        <v>11720.2</v>
      </c>
      <c r="E169" s="2">
        <v>0</v>
      </c>
      <c r="F169" s="2">
        <v>0</v>
      </c>
      <c r="G169" s="3">
        <f t="shared" si="0"/>
        <v>6312.4975199999999</v>
      </c>
      <c r="H169" s="3">
        <f t="shared" si="1"/>
        <v>0.21000000000094587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2581.9</v>
      </c>
      <c r="D170" s="2">
        <f>'PR-RAS'!E174</f>
        <v>1060.06</v>
      </c>
      <c r="E170" s="2">
        <v>0</v>
      </c>
      <c r="F170" s="2">
        <v>0</v>
      </c>
      <c r="G170" s="3">
        <f t="shared" si="0"/>
        <v>794.64138000000014</v>
      </c>
      <c r="H170" s="3">
        <f t="shared" si="1"/>
        <v>0.15999999999985448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1139.32</v>
      </c>
      <c r="D171" s="2">
        <f>'PR-RAS'!E175</f>
        <v>4722.3900000000003</v>
      </c>
      <c r="E171" s="2">
        <v>0</v>
      </c>
      <c r="F171" s="2">
        <v>0</v>
      </c>
      <c r="G171" s="3">
        <f t="shared" si="0"/>
        <v>1799.2970000000003</v>
      </c>
      <c r="H171" s="3">
        <f t="shared" si="1"/>
        <v>0.71000000000026375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1278.75</v>
      </c>
      <c r="D173" s="2">
        <f>'PR-RAS'!E177</f>
        <v>67</v>
      </c>
      <c r="E173" s="2">
        <v>0</v>
      </c>
      <c r="F173" s="2">
        <v>0</v>
      </c>
      <c r="G173" s="3">
        <f t="shared" si="0"/>
        <v>242.99299999999997</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17364.39</v>
      </c>
      <c r="D174" s="2">
        <f>'PR-RAS'!E178</f>
        <v>14291.319999999998</v>
      </c>
      <c r="E174" s="2">
        <v>0</v>
      </c>
      <c r="F174" s="2">
        <v>0</v>
      </c>
      <c r="G174" s="3">
        <f t="shared" si="0"/>
        <v>7948.8361899999991</v>
      </c>
      <c r="H174" s="3">
        <f t="shared" si="1"/>
        <v>0.7099999999973079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5055.01</v>
      </c>
      <c r="D175" s="2">
        <f>'PR-RAS'!E179</f>
        <v>2665.97</v>
      </c>
      <c r="E175" s="2">
        <v>0</v>
      </c>
      <c r="F175" s="2">
        <v>0</v>
      </c>
      <c r="G175" s="3">
        <f t="shared" si="0"/>
        <v>1807.3293000000001</v>
      </c>
      <c r="H175" s="3">
        <f t="shared" si="1"/>
        <v>4.0000000000418368E-2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1382.25</v>
      </c>
      <c r="D176" s="2">
        <f>'PR-RAS'!E180</f>
        <v>862.5</v>
      </c>
      <c r="E176" s="2">
        <v>0</v>
      </c>
      <c r="F176" s="2">
        <v>0</v>
      </c>
      <c r="G176" s="3">
        <f t="shared" si="0"/>
        <v>543.76874999999995</v>
      </c>
      <c r="H176" s="3">
        <f t="shared" si="1"/>
        <v>0.75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1027</v>
      </c>
      <c r="D177" s="2">
        <f>'PR-RAS'!E181</f>
        <v>167</v>
      </c>
      <c r="E177" s="2">
        <v>0</v>
      </c>
      <c r="F177" s="2">
        <v>0</v>
      </c>
      <c r="G177" s="3">
        <f t="shared" si="0"/>
        <v>239.53599999999997</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3686.02</v>
      </c>
      <c r="D178" s="2">
        <f>'PR-RAS'!E182</f>
        <v>3931.5</v>
      </c>
      <c r="E178" s="2">
        <v>0</v>
      </c>
      <c r="F178" s="2">
        <v>0</v>
      </c>
      <c r="G178" s="3">
        <f t="shared" si="0"/>
        <v>2044.1765399999999</v>
      </c>
      <c r="H178" s="3">
        <f t="shared" si="1"/>
        <v>0.51999999999998181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4065.7</v>
      </c>
      <c r="D180" s="2">
        <f>'PR-RAS'!E184</f>
        <v>3181.9</v>
      </c>
      <c r="E180" s="2">
        <v>0</v>
      </c>
      <c r="F180" s="2">
        <v>0</v>
      </c>
      <c r="G180" s="3">
        <f t="shared" si="0"/>
        <v>1866.8805</v>
      </c>
      <c r="H180" s="3">
        <f t="shared" si="1"/>
        <v>0.40000000000009095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395</v>
      </c>
      <c r="D181" s="2">
        <f>'PR-RAS'!E185</f>
        <v>1645</v>
      </c>
      <c r="E181" s="2">
        <v>0</v>
      </c>
      <c r="F181" s="2">
        <v>0</v>
      </c>
      <c r="G181" s="3">
        <f t="shared" si="0"/>
        <v>663.3</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1753.41</v>
      </c>
      <c r="D182" s="2">
        <f>'PR-RAS'!E186</f>
        <v>1694.57</v>
      </c>
      <c r="E182" s="2">
        <v>0</v>
      </c>
      <c r="F182" s="2">
        <v>0</v>
      </c>
      <c r="G182" s="3">
        <f t="shared" si="0"/>
        <v>930.80155000000002</v>
      </c>
      <c r="H182" s="3">
        <f t="shared" si="1"/>
        <v>0.84000000000014552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142.88</v>
      </c>
      <c r="E183" s="2">
        <v>0</v>
      </c>
      <c r="F183" s="2">
        <v>0</v>
      </c>
      <c r="G183" s="3">
        <f t="shared" si="0"/>
        <v>52.008319999999998</v>
      </c>
      <c r="H183" s="3">
        <f t="shared" si="1"/>
        <v>0.12000000000000455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376</v>
      </c>
      <c r="E184" s="2">
        <v>0</v>
      </c>
      <c r="F184" s="2">
        <v>0</v>
      </c>
      <c r="G184" s="3">
        <f t="shared" si="0"/>
        <v>137.61599999999999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7519.2100000000009</v>
      </c>
      <c r="D190" s="2">
        <f>'PR-RAS'!E194</f>
        <v>6777.58</v>
      </c>
      <c r="E190" s="2">
        <v>0</v>
      </c>
      <c r="F190" s="2">
        <v>0</v>
      </c>
      <c r="G190" s="3">
        <f t="shared" si="0"/>
        <v>3983.0559300000004</v>
      </c>
      <c r="H190" s="3">
        <f t="shared" si="1"/>
        <v>0.63000000000101863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70</v>
      </c>
      <c r="D191" s="2">
        <f>'PR-RAS'!E195</f>
        <v>70</v>
      </c>
      <c r="E191" s="2">
        <v>0</v>
      </c>
      <c r="F191" s="2">
        <v>0</v>
      </c>
      <c r="G191" s="3">
        <f t="shared" si="0"/>
        <v>39.9</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764.19</v>
      </c>
      <c r="D192" s="2">
        <f>'PR-RAS'!E196</f>
        <v>1191.23</v>
      </c>
      <c r="E192" s="2">
        <v>0</v>
      </c>
      <c r="F192" s="2">
        <v>0</v>
      </c>
      <c r="G192" s="3">
        <f t="shared" si="0"/>
        <v>601.01015000000007</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292</v>
      </c>
      <c r="D193" s="2">
        <f>'PR-RAS'!E197</f>
        <v>140.1</v>
      </c>
      <c r="E193" s="2">
        <v>0</v>
      </c>
      <c r="F193" s="2">
        <v>0</v>
      </c>
      <c r="G193" s="3">
        <f t="shared" si="0"/>
        <v>109.86240000000001</v>
      </c>
      <c r="H193" s="3">
        <f t="shared" si="1"/>
        <v>9.9999999999994316E-2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235</v>
      </c>
      <c r="D194" s="2">
        <f>'PR-RAS'!E198</f>
        <v>200</v>
      </c>
      <c r="E194" s="2">
        <v>0</v>
      </c>
      <c r="F194" s="2">
        <v>0</v>
      </c>
      <c r="G194" s="3">
        <f t="shared" si="0"/>
        <v>122.55500000000001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2764.75</v>
      </c>
      <c r="D195" s="2">
        <f>'PR-RAS'!E199</f>
        <v>1470</v>
      </c>
      <c r="E195" s="2">
        <v>0</v>
      </c>
      <c r="F195" s="2">
        <v>0</v>
      </c>
      <c r="G195" s="3">
        <f t="shared" si="0"/>
        <v>1106.7215000000001</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3393.27</v>
      </c>
      <c r="D197" s="2">
        <f>'PR-RAS'!E201</f>
        <v>3706.25</v>
      </c>
      <c r="E197" s="2">
        <v>0</v>
      </c>
      <c r="F197" s="2">
        <v>0</v>
      </c>
      <c r="G197" s="3">
        <f t="shared" si="0"/>
        <v>2117.9309200000002</v>
      </c>
      <c r="H197" s="3">
        <f t="shared" si="1"/>
        <v>0.51999999999998181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1204.95</v>
      </c>
      <c r="D198" s="2">
        <f>'PR-RAS'!E202</f>
        <v>900.97</v>
      </c>
      <c r="E198" s="2">
        <v>0</v>
      </c>
      <c r="F198" s="2">
        <v>0</v>
      </c>
      <c r="G198" s="3">
        <f t="shared" si="0"/>
        <v>592.35733000000005</v>
      </c>
      <c r="H198" s="3">
        <f t="shared" si="1"/>
        <v>7.999999999992724E-2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1204.95</v>
      </c>
      <c r="D212" s="2">
        <f>'PR-RAS'!E216</f>
        <v>900.97</v>
      </c>
      <c r="E212" s="2">
        <v>0</v>
      </c>
      <c r="F212" s="2">
        <v>0</v>
      </c>
      <c r="G212" s="3">
        <f t="shared" si="0"/>
        <v>634.45379000000003</v>
      </c>
      <c r="H212" s="3">
        <f t="shared" si="1"/>
        <v>7.999999999992724E-2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1204.95</v>
      </c>
      <c r="D213" s="2">
        <f>'PR-RAS'!E217</f>
        <v>900.97</v>
      </c>
      <c r="E213" s="2">
        <v>0</v>
      </c>
      <c r="F213" s="2">
        <v>0</v>
      </c>
      <c r="G213" s="3">
        <f t="shared" si="0"/>
        <v>637.46068000000002</v>
      </c>
      <c r="H213" s="3">
        <f t="shared" si="1"/>
        <v>7.999999999992724E-2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620.94000000000005</v>
      </c>
      <c r="D269" s="2">
        <f>'PR-RAS'!E273</f>
        <v>650.95000000000005</v>
      </c>
      <c r="E269" s="2">
        <v>0</v>
      </c>
      <c r="F269" s="2">
        <v>0</v>
      </c>
      <c r="G269" s="3">
        <f t="shared" si="0"/>
        <v>515.32112000000006</v>
      </c>
      <c r="H269" s="3">
        <f t="shared" si="1"/>
        <v>0.10999999999989996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620.94000000000005</v>
      </c>
      <c r="D270" s="2">
        <f>'PR-RAS'!E274</f>
        <v>650.95000000000005</v>
      </c>
      <c r="E270" s="2">
        <v>0</v>
      </c>
      <c r="F270" s="2">
        <v>0</v>
      </c>
      <c r="G270" s="3">
        <f t="shared" si="0"/>
        <v>517.24396000000002</v>
      </c>
      <c r="H270" s="3">
        <f t="shared" si="1"/>
        <v>0.10999999999989996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620.94000000000005</v>
      </c>
      <c r="D272" s="2">
        <f>'PR-RAS'!E276</f>
        <v>650.95000000000005</v>
      </c>
      <c r="E272" s="2">
        <v>0</v>
      </c>
      <c r="F272" s="2">
        <v>0</v>
      </c>
      <c r="G272" s="3">
        <f t="shared" si="0"/>
        <v>521.08964000000003</v>
      </c>
      <c r="H272" s="3">
        <f t="shared" si="1"/>
        <v>0.10999999999989996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1276374.8899999999</v>
      </c>
      <c r="D295" s="2">
        <f>'PR-RAS'!E299</f>
        <v>1217628.5</v>
      </c>
      <c r="E295" s="2">
        <v>0</v>
      </c>
      <c r="F295" s="2">
        <v>0</v>
      </c>
      <c r="G295" s="3">
        <f t="shared" si="12"/>
        <v>1091219.7756599998</v>
      </c>
      <c r="H295" s="3">
        <f t="shared" si="13"/>
        <v>0.61000000010244548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160011.92999999993</v>
      </c>
      <c r="D297" s="2">
        <f>'PR-RAS'!E301</f>
        <v>4967.75</v>
      </c>
      <c r="E297" s="2">
        <v>0</v>
      </c>
      <c r="F297" s="2">
        <v>0</v>
      </c>
      <c r="G297" s="3">
        <f t="shared" si="12"/>
        <v>50304.439279999977</v>
      </c>
      <c r="H297" s="3">
        <f t="shared" si="13"/>
        <v>0.32000000006519258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11124.16</v>
      </c>
      <c r="D298" s="2">
        <f>'PR-RAS'!E302</f>
        <v>0</v>
      </c>
      <c r="E298" s="2">
        <v>0</v>
      </c>
      <c r="F298" s="2">
        <v>0</v>
      </c>
      <c r="G298" s="3">
        <f t="shared" si="12"/>
        <v>3303.8755199999996</v>
      </c>
      <c r="H298" s="3">
        <f t="shared" si="13"/>
        <v>0.15999999999985448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178571.45</v>
      </c>
      <c r="E299" s="2">
        <v>0</v>
      </c>
      <c r="F299" s="2">
        <v>0</v>
      </c>
      <c r="G299" s="3">
        <f t="shared" si="12"/>
        <v>106428.5842</v>
      </c>
      <c r="H299" s="3">
        <f t="shared" si="13"/>
        <v>0.45000000001164153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166279.51</v>
      </c>
      <c r="D300" s="2">
        <f>'PR-RAS'!E304</f>
        <v>174099.61</v>
      </c>
      <c r="E300" s="2">
        <v>0</v>
      </c>
      <c r="F300" s="2">
        <v>0</v>
      </c>
      <c r="G300" s="3">
        <f t="shared" si="12"/>
        <v>153829.14026999997</v>
      </c>
      <c r="H300" s="3">
        <f t="shared" si="13"/>
        <v>0.88000000000465661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5848.45</v>
      </c>
      <c r="D355" s="2">
        <f>'PR-RAS'!E360</f>
        <v>0</v>
      </c>
      <c r="E355" s="2">
        <v>0</v>
      </c>
      <c r="F355" s="2">
        <v>0</v>
      </c>
      <c r="G355" s="3">
        <f t="shared" si="12"/>
        <v>2070.3512999999998</v>
      </c>
      <c r="H355" s="3">
        <f t="shared" si="13"/>
        <v>0.4499999999998181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5848.45</v>
      </c>
      <c r="D368" s="2">
        <f>'PR-RAS'!E373</f>
        <v>0</v>
      </c>
      <c r="E368" s="2">
        <v>0</v>
      </c>
      <c r="F368" s="2">
        <v>0</v>
      </c>
      <c r="G368" s="3">
        <f t="shared" si="12"/>
        <v>2146.3811499999997</v>
      </c>
      <c r="H368" s="3">
        <f t="shared" si="13"/>
        <v>0.4499999999998181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5848.45</v>
      </c>
      <c r="D374" s="2">
        <f>'PR-RAS'!E379</f>
        <v>0</v>
      </c>
      <c r="E374" s="2">
        <v>0</v>
      </c>
      <c r="F374" s="2">
        <v>0</v>
      </c>
      <c r="G374" s="3">
        <f t="shared" si="12"/>
        <v>2181.4718499999999</v>
      </c>
      <c r="H374" s="3">
        <f t="shared" si="13"/>
        <v>0.4499999999998181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550</v>
      </c>
      <c r="D375" s="2">
        <f>'PR-RAS'!E380</f>
        <v>0</v>
      </c>
      <c r="E375" s="2">
        <v>0</v>
      </c>
      <c r="F375" s="2">
        <v>0</v>
      </c>
      <c r="G375" s="3">
        <f t="shared" si="12"/>
        <v>205.7</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5298.45</v>
      </c>
      <c r="D381" s="2">
        <f>'PR-RAS'!E386</f>
        <v>0</v>
      </c>
      <c r="E381" s="2">
        <v>0</v>
      </c>
      <c r="F381" s="2">
        <v>0</v>
      </c>
      <c r="G381" s="3">
        <f t="shared" si="12"/>
        <v>2013.4110000000001</v>
      </c>
      <c r="H381" s="3">
        <f t="shared" si="13"/>
        <v>0.4499999999998181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5848.45</v>
      </c>
      <c r="D413" s="2">
        <f>'PR-RAS'!E418</f>
        <v>0</v>
      </c>
      <c r="E413" s="2">
        <v>0</v>
      </c>
      <c r="F413" s="2">
        <v>0</v>
      </c>
      <c r="G413" s="3">
        <f t="shared" si="12"/>
        <v>2409.5613999999996</v>
      </c>
      <c r="H413" s="3">
        <f t="shared" si="13"/>
        <v>0.4499999999998181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60</v>
      </c>
      <c r="D414" s="2">
        <f>'PR-RAS'!E419</f>
        <v>0</v>
      </c>
      <c r="E414" s="2">
        <v>0</v>
      </c>
      <c r="F414" s="2">
        <v>0</v>
      </c>
      <c r="G414" s="3">
        <f t="shared" si="12"/>
        <v>24.779999999999998</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1116362.96</v>
      </c>
      <c r="D417" s="2">
        <f>'PR-RAS'!E422</f>
        <v>1212660.75</v>
      </c>
      <c r="E417" s="2">
        <v>0</v>
      </c>
      <c r="F417" s="2">
        <v>0</v>
      </c>
      <c r="G417" s="3">
        <f t="shared" si="12"/>
        <v>1473340.7353599998</v>
      </c>
      <c r="H417" s="3">
        <f t="shared" si="13"/>
        <v>0.2900000000372529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1282223.3399999999</v>
      </c>
      <c r="D418" s="2">
        <f>'PR-RAS'!E423</f>
        <v>1217628.5</v>
      </c>
      <c r="E418" s="2">
        <v>0</v>
      </c>
      <c r="F418" s="2">
        <v>0</v>
      </c>
      <c r="G418" s="3">
        <f t="shared" si="12"/>
        <v>1550189.3017799999</v>
      </c>
      <c r="H418" s="3">
        <f t="shared" si="13"/>
        <v>0.83999999985098839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165860.37999999989</v>
      </c>
      <c r="D420" s="2">
        <f>'PR-RAS'!E425</f>
        <v>4967.75</v>
      </c>
      <c r="E420" s="2">
        <v>0</v>
      </c>
      <c r="F420" s="2">
        <v>0</v>
      </c>
      <c r="G420" s="3">
        <f t="shared" si="12"/>
        <v>73658.473719999951</v>
      </c>
      <c r="H420" s="3">
        <f t="shared" si="13"/>
        <v>0.62999999988824129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11184.16</v>
      </c>
      <c r="D421" s="2">
        <f>'PR-RAS'!E426</f>
        <v>0</v>
      </c>
      <c r="E421" s="2">
        <v>0</v>
      </c>
      <c r="F421" s="2">
        <v>0</v>
      </c>
      <c r="G421" s="3">
        <f t="shared" si="12"/>
        <v>4697.3472000000002</v>
      </c>
      <c r="H421" s="3">
        <f t="shared" si="13"/>
        <v>0.15999999999985448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178571.45</v>
      </c>
      <c r="E422" s="2">
        <v>0</v>
      </c>
      <c r="F422" s="2">
        <v>0</v>
      </c>
      <c r="G422" s="3">
        <f t="shared" si="12"/>
        <v>150357.16090000002</v>
      </c>
      <c r="H422" s="3">
        <f t="shared" si="13"/>
        <v>0.45000000001164153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166279.51</v>
      </c>
      <c r="D423" s="2">
        <f>'PR-RAS'!E428</f>
        <v>174099.61</v>
      </c>
      <c r="E423" s="2">
        <v>0</v>
      </c>
      <c r="F423" s="2">
        <v>0</v>
      </c>
      <c r="G423" s="3">
        <f t="shared" si="12"/>
        <v>217110.02406</v>
      </c>
      <c r="H423" s="3">
        <f t="shared" si="13"/>
        <v>0.88000000000465661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1116362.96</v>
      </c>
      <c r="D637" s="2">
        <f>'PR-RAS'!E643</f>
        <v>1212660.75</v>
      </c>
      <c r="E637" s="2">
        <v>0</v>
      </c>
      <c r="F637" s="2">
        <v>0</v>
      </c>
      <c r="G637" s="3">
        <f t="shared" si="14"/>
        <v>2252511.3165600002</v>
      </c>
      <c r="H637" s="3">
        <f t="shared" si="15"/>
        <v>0.2900000000372529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1282223.3399999999</v>
      </c>
      <c r="D638" s="2">
        <f>'PR-RAS'!E644</f>
        <v>1217628.5</v>
      </c>
      <c r="E638" s="2">
        <v>0</v>
      </c>
      <c r="F638" s="2">
        <v>0</v>
      </c>
      <c r="G638" s="3">
        <f t="shared" si="14"/>
        <v>2368034.97658</v>
      </c>
      <c r="H638" s="3">
        <f t="shared" si="15"/>
        <v>0.83999999985098839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165860.37999999989</v>
      </c>
      <c r="D640" s="2">
        <f>'PR-RAS'!E646</f>
        <v>4967.75</v>
      </c>
      <c r="E640" s="2">
        <v>0</v>
      </c>
      <c r="F640" s="2">
        <v>0</v>
      </c>
      <c r="G640" s="3">
        <f t="shared" si="14"/>
        <v>112333.56731999993</v>
      </c>
      <c r="H640" s="3">
        <f t="shared" si="15"/>
        <v>0.62999999988824129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11184.16</v>
      </c>
      <c r="D641" s="2">
        <f>'PR-RAS'!E647</f>
        <v>0</v>
      </c>
      <c r="E641" s="2">
        <v>0</v>
      </c>
      <c r="F641" s="2">
        <v>0</v>
      </c>
      <c r="G641" s="3">
        <f t="shared" si="14"/>
        <v>7157.8624</v>
      </c>
      <c r="H641" s="3">
        <f t="shared" si="15"/>
        <v>0.15999999999985448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178571.45</v>
      </c>
      <c r="E642" s="2">
        <v>0</v>
      </c>
      <c r="F642" s="2">
        <v>0</v>
      </c>
      <c r="G642" s="3">
        <f t="shared" si="14"/>
        <v>228928.59890000001</v>
      </c>
      <c r="H642" s="3">
        <f t="shared" si="15"/>
        <v>0.45000000001164153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154676.21999999988</v>
      </c>
      <c r="D644" s="2">
        <f>'PR-RAS'!E650</f>
        <v>183539.20000000001</v>
      </c>
      <c r="E644" s="2">
        <v>0</v>
      </c>
      <c r="F644" s="2">
        <v>0</v>
      </c>
      <c r="G644" s="3">
        <f t="shared" si="14"/>
        <v>335488.22065999993</v>
      </c>
      <c r="H644" s="3">
        <f t="shared" si="15"/>
        <v>0.41999999989639036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10817.74</v>
      </c>
      <c r="D646" s="2">
        <f>'PR-RAS'!E653</f>
        <v>19695.84</v>
      </c>
      <c r="E646" s="2">
        <v>0</v>
      </c>
      <c r="F646" s="2">
        <v>0</v>
      </c>
      <c r="G646" s="3">
        <f t="shared" si="14"/>
        <v>32385.0759</v>
      </c>
      <c r="H646" s="3">
        <f t="shared" si="15"/>
        <v>0.42000000000007276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114095.02</v>
      </c>
      <c r="D647" s="2">
        <f>'PR-RAS'!E654</f>
        <v>70011.39</v>
      </c>
      <c r="E647" s="2">
        <v>0</v>
      </c>
      <c r="F647" s="2">
        <v>0</v>
      </c>
      <c r="G647" s="3">
        <f t="shared" si="14"/>
        <v>164160.09880000001</v>
      </c>
      <c r="H647" s="3">
        <f t="shared" si="15"/>
        <v>0.41000000000349246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110265.2</v>
      </c>
      <c r="D648" s="2">
        <f>'PR-RAS'!E655</f>
        <v>79484.84</v>
      </c>
      <c r="E648" s="2">
        <v>0</v>
      </c>
      <c r="F648" s="2">
        <v>0</v>
      </c>
      <c r="G648" s="3">
        <f t="shared" si="14"/>
        <v>174194.96736000001</v>
      </c>
      <c r="H648" s="3">
        <f t="shared" si="15"/>
        <v>0.36000000000058208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14647.560000000012</v>
      </c>
      <c r="D649" s="2">
        <f>'PR-RAS'!E656</f>
        <v>10222.39</v>
      </c>
      <c r="E649" s="2">
        <v>0</v>
      </c>
      <c r="F649" s="2">
        <v>0</v>
      </c>
      <c r="G649" s="3">
        <f t="shared" si="14"/>
        <v>22739.836320000009</v>
      </c>
      <c r="H649" s="3">
        <f t="shared" si="15"/>
        <v>0.82999999998719431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76</v>
      </c>
      <c r="D651" s="2">
        <f>'PR-RAS'!E658</f>
        <v>83</v>
      </c>
      <c r="E651" s="2">
        <v>0</v>
      </c>
      <c r="F651" s="2">
        <v>0</v>
      </c>
      <c r="G651" s="3">
        <f t="shared" si="14"/>
        <v>157.30000000000001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66</v>
      </c>
      <c r="D653" s="2">
        <f>'PR-RAS'!E660</f>
        <v>70</v>
      </c>
      <c r="E653" s="2">
        <v>0</v>
      </c>
      <c r="F653" s="2">
        <v>0</v>
      </c>
      <c r="G653" s="3">
        <f t="shared" si="14"/>
        <v>134.31200000000001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1008700.95</v>
      </c>
      <c r="D676" s="2">
        <f>'PR-RAS'!E683</f>
        <v>1111701.23</v>
      </c>
      <c r="E676" s="2">
        <v>0</v>
      </c>
      <c r="F676" s="2">
        <v>0</v>
      </c>
      <c r="G676" s="3">
        <f t="shared" si="14"/>
        <v>2181669.8017500001</v>
      </c>
      <c r="H676" s="3">
        <f t="shared" si="15"/>
        <v>0.28000000002793968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10286.91</v>
      </c>
      <c r="D677" s="2">
        <f>'PR-RAS'!E684</f>
        <v>7049.73</v>
      </c>
      <c r="E677" s="2">
        <v>0</v>
      </c>
      <c r="F677" s="2">
        <v>0</v>
      </c>
      <c r="G677" s="3">
        <f t="shared" si="14"/>
        <v>16485.186120000002</v>
      </c>
      <c r="H677" s="3">
        <f t="shared" si="15"/>
        <v>0.36000000000058208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5848.45</v>
      </c>
      <c r="D679" s="2">
        <f>'PR-RAS'!E686</f>
        <v>0</v>
      </c>
      <c r="E679" s="2">
        <v>0</v>
      </c>
      <c r="F679" s="2">
        <v>0</v>
      </c>
      <c r="G679" s="3">
        <f t="shared" si="14"/>
        <v>3965.2491</v>
      </c>
      <c r="H679" s="3">
        <f t="shared" si="15"/>
        <v>0.4499999999998181</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2929.71</v>
      </c>
      <c r="E695" s="2">
        <v>0</v>
      </c>
      <c r="F695" s="2">
        <v>0</v>
      </c>
      <c r="G695" s="3">
        <f t="shared" si="14"/>
        <v>4066.4374799999996</v>
      </c>
      <c r="H695" s="3">
        <f t="shared" si="15"/>
        <v>0.28999999999996362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32980.46</v>
      </c>
      <c r="D727" s="2">
        <f>'PR-RAS'!E734</f>
        <v>30376.89</v>
      </c>
      <c r="E727" s="2">
        <v>0</v>
      </c>
      <c r="F727" s="2">
        <v>0</v>
      </c>
      <c r="G727" s="3">
        <f t="shared" si="14"/>
        <v>68051.058239999998</v>
      </c>
      <c r="H727" s="3">
        <f t="shared" si="15"/>
        <v>0.56999999999970896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4065.7</v>
      </c>
      <c r="D729" s="2">
        <f>'PR-RAS'!E736</f>
        <v>3181.9</v>
      </c>
      <c r="E729" s="2">
        <v>0</v>
      </c>
      <c r="F729" s="2">
        <v>0</v>
      </c>
      <c r="G729" s="3">
        <f t="shared" si="14"/>
        <v>7592.6759999999995</v>
      </c>
      <c r="H729" s="3">
        <f t="shared" si="15"/>
        <v>0.40000000000009095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203113.51</v>
      </c>
      <c r="D1581" s="7"/>
      <c r="E1581" s="7">
        <v>0</v>
      </c>
      <c r="F1581" s="7">
        <v>0</v>
      </c>
      <c r="G1581" s="8">
        <f t="shared" ref="G1581:G1685" si="70">B1581/1000*C1581</f>
        <v>203.11351000000002</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1239770.5</v>
      </c>
      <c r="D1582" s="2">
        <v>0</v>
      </c>
      <c r="E1582" s="2">
        <v>0</v>
      </c>
      <c r="F1582" s="2">
        <v>0</v>
      </c>
      <c r="G1582" s="3">
        <f t="shared" si="70"/>
        <v>2479.5410000000002</v>
      </c>
      <c r="H1582" s="3">
        <f t="shared" si="71"/>
        <v>0.5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1135761.3799999999</v>
      </c>
      <c r="D1583" s="2">
        <v>0</v>
      </c>
      <c r="E1583" s="2">
        <v>0</v>
      </c>
      <c r="F1583" s="2">
        <v>0</v>
      </c>
      <c r="G1583" s="3">
        <f t="shared" si="70"/>
        <v>3407.2841399999998</v>
      </c>
      <c r="H1583" s="3">
        <f t="shared" si="71"/>
        <v>0.37999999988824129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93293.52</v>
      </c>
      <c r="D1584" s="2">
        <v>0</v>
      </c>
      <c r="E1584" s="2">
        <v>0</v>
      </c>
      <c r="F1584" s="2">
        <v>0</v>
      </c>
      <c r="G1584" s="3">
        <f t="shared" si="70"/>
        <v>373.17408</v>
      </c>
      <c r="H1584" s="3">
        <f t="shared" si="71"/>
        <v>0.47999999999592546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92179.24</v>
      </c>
      <c r="D1586" s="2">
        <v>0</v>
      </c>
      <c r="E1586" s="2">
        <v>0</v>
      </c>
      <c r="F1586" s="2">
        <v>0</v>
      </c>
      <c r="G1586" s="3">
        <f t="shared" si="70"/>
        <v>553.07544000000007</v>
      </c>
      <c r="H1586" s="3">
        <f t="shared" si="71"/>
        <v>0.24000000000523869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1053.78</v>
      </c>
      <c r="D1587" s="2">
        <v>0</v>
      </c>
      <c r="E1587" s="2">
        <v>0</v>
      </c>
      <c r="F1587" s="2">
        <v>0</v>
      </c>
      <c r="G1587" s="3">
        <f t="shared" si="70"/>
        <v>7.3764599999999998</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60.5</v>
      </c>
      <c r="D1592" s="2">
        <v>0</v>
      </c>
      <c r="E1592" s="2">
        <v>0</v>
      </c>
      <c r="F1592" s="2">
        <v>0</v>
      </c>
      <c r="G1592" s="3">
        <f t="shared" si="70"/>
        <v>0.72599999999999998</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10715.6</v>
      </c>
      <c r="D1600" s="2">
        <v>0</v>
      </c>
      <c r="E1600" s="2">
        <v>0</v>
      </c>
      <c r="F1600" s="2">
        <v>0</v>
      </c>
      <c r="G1600" s="3">
        <f>B1600/1000*C1600</f>
        <v>214.31200000000001</v>
      </c>
      <c r="H1600" s="3">
        <f>ABS(C1600-ROUND(C1600,0))</f>
        <v>0.3999999999996362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1240780.8</v>
      </c>
      <c r="D1601" s="2">
        <v>0</v>
      </c>
      <c r="E1601" s="2">
        <v>0</v>
      </c>
      <c r="F1601" s="2">
        <v>0</v>
      </c>
      <c r="G1601" s="3">
        <f t="shared" si="70"/>
        <v>26056.396800000002</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1142333.58</v>
      </c>
      <c r="D1602" s="2">
        <v>0</v>
      </c>
      <c r="E1602" s="2">
        <v>0</v>
      </c>
      <c r="F1602" s="2">
        <v>0</v>
      </c>
      <c r="G1602" s="3">
        <f t="shared" si="70"/>
        <v>25131.338759999999</v>
      </c>
      <c r="H1602" s="3">
        <f t="shared" si="71"/>
        <v>0.41999999992549419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87330.409999999989</v>
      </c>
      <c r="D1603" s="2">
        <v>0</v>
      </c>
      <c r="E1603" s="2">
        <v>0</v>
      </c>
      <c r="F1603" s="2">
        <v>0</v>
      </c>
      <c r="G1603" s="3">
        <f t="shared" si="70"/>
        <v>2008.5994299999998</v>
      </c>
      <c r="H1603" s="3">
        <f t="shared" si="71"/>
        <v>0.40999999998894054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86071.73</v>
      </c>
      <c r="D1605" s="2">
        <v>0</v>
      </c>
      <c r="E1605" s="2">
        <v>0</v>
      </c>
      <c r="F1605" s="2">
        <v>0</v>
      </c>
      <c r="G1605" s="3">
        <f t="shared" si="70"/>
        <v>2151.7932500000002</v>
      </c>
      <c r="H1605" s="3">
        <f t="shared" si="71"/>
        <v>0.27000000000407454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1198.18</v>
      </c>
      <c r="D1606" s="2">
        <v>0</v>
      </c>
      <c r="E1606" s="2">
        <v>0</v>
      </c>
      <c r="F1606" s="2">
        <v>0</v>
      </c>
      <c r="G1606" s="3">
        <f t="shared" si="70"/>
        <v>31.15268</v>
      </c>
      <c r="H1606" s="3">
        <f t="shared" si="71"/>
        <v>0.18000000000006366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60.5</v>
      </c>
      <c r="D1611" s="2">
        <v>0</v>
      </c>
      <c r="E1611" s="2">
        <v>0</v>
      </c>
      <c r="F1611" s="2">
        <v>0</v>
      </c>
      <c r="G1611" s="3">
        <f t="shared" si="70"/>
        <v>1.8754999999999999</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11116.81</v>
      </c>
      <c r="D1619" s="2">
        <v>0</v>
      </c>
      <c r="E1619" s="2">
        <v>0</v>
      </c>
      <c r="F1619" s="2">
        <v>0</v>
      </c>
      <c r="G1619" s="3">
        <f>B1619/1000*C1619</f>
        <v>433.55559</v>
      </c>
      <c r="H1619" s="3">
        <f>ABS(C1619-ROUND(C1619,0))</f>
        <v>0.19000000000050932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202103.20999999996</v>
      </c>
      <c r="D1620" s="2">
        <v>0</v>
      </c>
      <c r="E1620" s="2">
        <v>0</v>
      </c>
      <c r="F1620" s="2">
        <v>0</v>
      </c>
      <c r="G1620" s="3">
        <f t="shared" si="70"/>
        <v>8084.1283999999987</v>
      </c>
      <c r="H1620" s="3">
        <f t="shared" si="71"/>
        <v>0.2099999999627471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14663.1</v>
      </c>
      <c r="D1621" s="2">
        <v>0</v>
      </c>
      <c r="E1621" s="2">
        <v>0</v>
      </c>
      <c r="F1621" s="2">
        <v>0</v>
      </c>
      <c r="G1621" s="3">
        <f t="shared" si="70"/>
        <v>601.18709999999999</v>
      </c>
      <c r="H1621" s="3">
        <f t="shared" si="71"/>
        <v>0.1000000000003638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14663.1</v>
      </c>
      <c r="D1627" s="2">
        <v>0</v>
      </c>
      <c r="E1627" s="2">
        <v>0</v>
      </c>
      <c r="F1627" s="2">
        <v>0</v>
      </c>
      <c r="G1627" s="3">
        <f t="shared" si="70"/>
        <v>689.16570000000002</v>
      </c>
      <c r="H1627" s="3">
        <f t="shared" si="71"/>
        <v>0.1000000000003638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14520.68</v>
      </c>
      <c r="D1633" s="2">
        <v>0</v>
      </c>
      <c r="E1633" s="2">
        <v>0</v>
      </c>
      <c r="F1633" s="2">
        <v>0</v>
      </c>
      <c r="G1633" s="3">
        <f t="shared" si="70"/>
        <v>769.59604000000002</v>
      </c>
      <c r="H1633" s="3">
        <f t="shared" si="71"/>
        <v>0.31999999999970896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14520.68</v>
      </c>
      <c r="D1634" s="2">
        <v>0</v>
      </c>
      <c r="E1634" s="2">
        <v>0</v>
      </c>
      <c r="F1634" s="2">
        <v>0</v>
      </c>
      <c r="G1634" s="3">
        <f t="shared" si="70"/>
        <v>784.11671999999999</v>
      </c>
      <c r="H1634" s="3">
        <f t="shared" si="71"/>
        <v>0.31999999999970896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142.41999999999999</v>
      </c>
      <c r="D1638" s="2">
        <v>0</v>
      </c>
      <c r="E1638" s="2">
        <v>0</v>
      </c>
      <c r="F1638" s="2">
        <v>0</v>
      </c>
      <c r="G1638" s="3">
        <f t="shared" si="70"/>
        <v>8.2603600000000004</v>
      </c>
      <c r="H1638" s="3">
        <f t="shared" si="71"/>
        <v>0.41999999999998749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142.41999999999999</v>
      </c>
      <c r="D1639" s="2">
        <v>0</v>
      </c>
      <c r="E1639" s="2">
        <v>0</v>
      </c>
      <c r="F1639" s="2">
        <v>0</v>
      </c>
      <c r="G1639" s="3">
        <f t="shared" si="70"/>
        <v>8.4027799999999981</v>
      </c>
      <c r="H1639" s="3">
        <f t="shared" si="71"/>
        <v>0.41999999999998749</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187440.11</v>
      </c>
      <c r="D1680" s="2">
        <v>0</v>
      </c>
      <c r="E1680" s="2">
        <v>0</v>
      </c>
      <c r="F1680" s="2">
        <v>0</v>
      </c>
      <c r="G1680" s="3">
        <f t="shared" si="70"/>
        <v>18744.010999999999</v>
      </c>
      <c r="H1680" s="3">
        <f t="shared" si="71"/>
        <v>0.10999999998603016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174132.78</v>
      </c>
      <c r="D1681" s="2">
        <v>0</v>
      </c>
      <c r="E1681" s="2">
        <v>0</v>
      </c>
      <c r="F1681" s="2">
        <v>0</v>
      </c>
      <c r="G1681" s="3">
        <f t="shared" si="70"/>
        <v>17587.410780000002</v>
      </c>
      <c r="H1681" s="3">
        <f t="shared" si="71"/>
        <v>0.22000000000116415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13307.33</v>
      </c>
      <c r="D1685" s="14">
        <v>0</v>
      </c>
      <c r="E1685" s="14">
        <v>0</v>
      </c>
      <c r="F1685" s="14">
        <v>0</v>
      </c>
      <c r="G1685" s="15">
        <f t="shared" si="70"/>
        <v>1397.26965</v>
      </c>
      <c r="H1685" s="15">
        <f t="shared" si="71"/>
        <v>0.32999999999992724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18104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1116362.96</v>
      </c>
      <c r="I17" s="275">
        <f>'PR-RAS'!E6</f>
        <v>1212660.75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1276374.8899999999</v>
      </c>
      <c r="I18" s="275">
        <f>'PR-RAS'!E152</f>
        <v>1217628.5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154676.21999999988</v>
      </c>
      <c r="I20" s="275">
        <f>'PR-RAS'!E650</f>
        <v>183539.20000000001</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203113.51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202103.20999999996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14663.1</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187440.11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34" zoomScaleNormal="100" workbookViewId="0">
      <selection activeCell="E135" sqref="E1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1116362.96</v>
      </c>
      <c r="E6" s="60">
        <f>E7+E43+E49+E82+E106+E125+E134+E140</f>
        <v>1212660.75</v>
      </c>
      <c r="F6" s="45">
        <f t="shared" ref="F6:F132" si="0">IF(D6&lt;&gt;0,IF(E6/D6&gt;=100,"&gt;&gt;100",E6/D6*100),"-")</f>
        <v>108.62602876039529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1024836.3099999999</v>
      </c>
      <c r="E49" s="60">
        <f>E50+E53+E58+E61+E64+E68+E71+E74+E77</f>
        <v>1126967.1599999999</v>
      </c>
      <c r="F49" s="45">
        <f t="shared" si="0"/>
        <v>109.96557684416939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1024836.3099999999</v>
      </c>
      <c r="E68" s="60">
        <f t="shared" si="11"/>
        <v>1118750.96</v>
      </c>
      <c r="F68" s="45">
        <f t="shared" si="0"/>
        <v>109.16386832546947</v>
      </c>
    </row>
    <row r="69" spans="1:6" ht="12.75" customHeight="1" x14ac:dyDescent="0.2">
      <c r="A69" s="63" t="s">
        <v>141</v>
      </c>
      <c r="B69" s="64" t="s">
        <v>142</v>
      </c>
      <c r="C69" s="247" t="s">
        <v>141</v>
      </c>
      <c r="D69" s="194">
        <v>1018987.86</v>
      </c>
      <c r="E69" s="194">
        <v>1118750.96</v>
      </c>
      <c r="F69" s="45">
        <f t="shared" si="0"/>
        <v>109.79041104572138</v>
      </c>
    </row>
    <row r="70" spans="1:6" ht="24" x14ac:dyDescent="0.2">
      <c r="A70" s="63" t="s">
        <v>143</v>
      </c>
      <c r="B70" s="64" t="s">
        <v>144</v>
      </c>
      <c r="C70" s="247" t="s">
        <v>143</v>
      </c>
      <c r="D70" s="194">
        <v>5848.45</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2929.71</v>
      </c>
      <c r="F74" s="45" t="str">
        <f t="shared" si="0"/>
        <v>-</v>
      </c>
    </row>
    <row r="75" spans="1:6" ht="12.75" customHeight="1" x14ac:dyDescent="0.2">
      <c r="A75" s="63" t="s">
        <v>153</v>
      </c>
      <c r="B75" s="65" t="s">
        <v>154</v>
      </c>
      <c r="C75" s="247" t="s">
        <v>153</v>
      </c>
      <c r="D75" s="194">
        <v>0</v>
      </c>
      <c r="E75" s="194">
        <v>2929.71</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5286.49</v>
      </c>
      <c r="F77" s="45" t="str">
        <f t="shared" si="0"/>
        <v>-</v>
      </c>
    </row>
    <row r="78" spans="1:6" ht="12.75" customHeight="1" x14ac:dyDescent="0.2">
      <c r="A78" s="63">
        <v>6391</v>
      </c>
      <c r="B78" s="64" t="s">
        <v>159</v>
      </c>
      <c r="C78" s="247" t="s">
        <v>160</v>
      </c>
      <c r="D78" s="194">
        <v>0</v>
      </c>
      <c r="E78" s="194">
        <v>792.98</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v>4493.51</v>
      </c>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0.04</v>
      </c>
      <c r="E82" s="60">
        <f t="shared" si="15"/>
        <v>0.06</v>
      </c>
      <c r="F82" s="45">
        <f t="shared" si="0"/>
        <v>150</v>
      </c>
    </row>
    <row r="83" spans="1:6" ht="12.75" customHeight="1" x14ac:dyDescent="0.2">
      <c r="A83" s="63">
        <v>641</v>
      </c>
      <c r="B83" s="64" t="s">
        <v>169</v>
      </c>
      <c r="C83" s="247" t="s">
        <v>170</v>
      </c>
      <c r="D83" s="60">
        <f t="shared" ref="D83:E83" si="16">SUM(D84:D90)</f>
        <v>0.04</v>
      </c>
      <c r="E83" s="60">
        <f t="shared" si="16"/>
        <v>0.06</v>
      </c>
      <c r="F83" s="45">
        <f t="shared" si="0"/>
        <v>150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0.04</v>
      </c>
      <c r="E85" s="194">
        <v>0.06</v>
      </c>
      <c r="F85" s="45">
        <f t="shared" si="0"/>
        <v>150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2390</v>
      </c>
      <c r="E125" s="60">
        <f t="shared" si="22"/>
        <v>3495.47</v>
      </c>
      <c r="F125" s="45">
        <f t="shared" si="0"/>
        <v>146.25397489539748</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2390</v>
      </c>
      <c r="E129" s="60">
        <f t="shared" si="24"/>
        <v>3495.47</v>
      </c>
      <c r="F129" s="45">
        <f t="shared" si="0"/>
        <v>146.25397489539748</v>
      </c>
    </row>
    <row r="130" spans="1:6" ht="12.75" customHeight="1" x14ac:dyDescent="0.2">
      <c r="A130" s="63">
        <v>6631</v>
      </c>
      <c r="B130" s="65" t="s">
        <v>263</v>
      </c>
      <c r="C130" s="247" t="s">
        <v>264</v>
      </c>
      <c r="D130" s="194">
        <v>2390</v>
      </c>
      <c r="E130" s="194">
        <v>3495.47</v>
      </c>
      <c r="F130" s="45">
        <f t="shared" si="0"/>
        <v>146.25397489539748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89136.61</v>
      </c>
      <c r="E134" s="60">
        <f t="shared" si="25"/>
        <v>82198.06</v>
      </c>
      <c r="F134" s="45">
        <f t="shared" ref="F134:F229" si="26">IF(D134&lt;&gt;0,IF(E134/D134&gt;=100,"&gt;&gt;100",E134/D134*100),"-")</f>
        <v>92.215824676303043</v>
      </c>
    </row>
    <row r="135" spans="1:6" ht="24" x14ac:dyDescent="0.2">
      <c r="A135" s="63">
        <v>671</v>
      </c>
      <c r="B135" s="182" t="s">
        <v>273</v>
      </c>
      <c r="C135" s="247" t="s">
        <v>274</v>
      </c>
      <c r="D135" s="60">
        <f t="shared" ref="D135:E135" si="27">SUM(D136:D138)</f>
        <v>89136.61</v>
      </c>
      <c r="E135" s="60">
        <f t="shared" si="27"/>
        <v>82198.06</v>
      </c>
      <c r="F135" s="45">
        <f t="shared" si="26"/>
        <v>92.215824676303043</v>
      </c>
    </row>
    <row r="136" spans="1:6" ht="12.75" customHeight="1" x14ac:dyDescent="0.2">
      <c r="A136" s="63">
        <v>6711</v>
      </c>
      <c r="B136" s="65" t="s">
        <v>275</v>
      </c>
      <c r="C136" s="247" t="s">
        <v>276</v>
      </c>
      <c r="D136" s="194">
        <v>89136.61</v>
      </c>
      <c r="E136" s="194">
        <v>82198.06</v>
      </c>
      <c r="F136" s="45">
        <f t="shared" si="26"/>
        <v>92.215824676303043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1276374.8899999999</v>
      </c>
      <c r="E152" s="60">
        <f>E153+E164+E202+E221+E230+E262+E273</f>
        <v>1217628.5</v>
      </c>
      <c r="F152" s="45">
        <f t="shared" si="26"/>
        <v>95.397403187710793</v>
      </c>
    </row>
    <row r="153" spans="1:6" ht="12.75" customHeight="1" x14ac:dyDescent="0.2">
      <c r="A153" s="63">
        <v>31</v>
      </c>
      <c r="B153" s="64" t="s">
        <v>308</v>
      </c>
      <c r="C153" s="247" t="s">
        <v>3</v>
      </c>
      <c r="D153" s="60">
        <f t="shared" ref="D153:E153" si="30">D154+D159+D160</f>
        <v>1170416.76</v>
      </c>
      <c r="E153" s="60">
        <f t="shared" si="30"/>
        <v>1122643.4000000001</v>
      </c>
      <c r="F153" s="45">
        <f t="shared" si="26"/>
        <v>95.91826077405112</v>
      </c>
    </row>
    <row r="154" spans="1:6" ht="12.75" customHeight="1" x14ac:dyDescent="0.2">
      <c r="A154" s="63">
        <v>311</v>
      </c>
      <c r="B154" s="64" t="s">
        <v>309</v>
      </c>
      <c r="C154" s="247" t="s">
        <v>310</v>
      </c>
      <c r="D154" s="60">
        <f t="shared" ref="D154:E154" si="31">SUM(D155:D158)</f>
        <v>976756.26</v>
      </c>
      <c r="E154" s="60">
        <f t="shared" si="31"/>
        <v>930433.79000000015</v>
      </c>
      <c r="F154" s="45">
        <f t="shared" si="26"/>
        <v>95.25752002858934</v>
      </c>
    </row>
    <row r="155" spans="1:6" ht="12.75" customHeight="1" x14ac:dyDescent="0.2">
      <c r="A155" s="63">
        <v>3111</v>
      </c>
      <c r="B155" s="64" t="s">
        <v>311</v>
      </c>
      <c r="C155" s="247" t="s">
        <v>312</v>
      </c>
      <c r="D155" s="194">
        <v>873139.78</v>
      </c>
      <c r="E155" s="194">
        <v>829468.81</v>
      </c>
      <c r="F155" s="45">
        <f t="shared" si="26"/>
        <v>94.998398767262671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24640.55</v>
      </c>
      <c r="E157" s="194">
        <v>26653.06</v>
      </c>
      <c r="F157" s="45">
        <f t="shared" si="26"/>
        <v>108.16747191113836</v>
      </c>
    </row>
    <row r="158" spans="1:6" ht="12.75" customHeight="1" x14ac:dyDescent="0.2">
      <c r="A158" s="63">
        <v>3114</v>
      </c>
      <c r="B158" s="65" t="s">
        <v>317</v>
      </c>
      <c r="C158" s="247" t="s">
        <v>318</v>
      </c>
      <c r="D158" s="194">
        <v>78975.929999999993</v>
      </c>
      <c r="E158" s="194">
        <v>74311.92</v>
      </c>
      <c r="F158" s="45">
        <f t="shared" si="26"/>
        <v>94.094390531393557</v>
      </c>
    </row>
    <row r="159" spans="1:6" ht="12.75" customHeight="1" x14ac:dyDescent="0.2">
      <c r="A159" s="63">
        <v>312</v>
      </c>
      <c r="B159" s="65" t="s">
        <v>319</v>
      </c>
      <c r="C159" s="247" t="s">
        <v>320</v>
      </c>
      <c r="D159" s="194">
        <v>32102.1</v>
      </c>
      <c r="E159" s="194">
        <v>38255.19</v>
      </c>
      <c r="F159" s="45">
        <f t="shared" si="26"/>
        <v>119.16725074060577</v>
      </c>
    </row>
    <row r="160" spans="1:6" ht="12.75" customHeight="1" x14ac:dyDescent="0.2">
      <c r="A160" s="63">
        <v>313</v>
      </c>
      <c r="B160" s="65" t="s">
        <v>321</v>
      </c>
      <c r="C160" s="247" t="s">
        <v>322</v>
      </c>
      <c r="D160" s="60">
        <f t="shared" ref="D160:E160" si="32">SUM(D161:D163)</f>
        <v>161558.39999999999</v>
      </c>
      <c r="E160" s="60">
        <f t="shared" si="32"/>
        <v>153954.42000000001</v>
      </c>
      <c r="F160" s="45">
        <f t="shared" si="26"/>
        <v>95.293355220155689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161558.39999999999</v>
      </c>
      <c r="E162" s="194">
        <v>153954.42000000001</v>
      </c>
      <c r="F162" s="45">
        <f t="shared" si="26"/>
        <v>95.293355220155689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104132.23999999999</v>
      </c>
      <c r="E164" s="60">
        <f>E165+E170+E178+E188+E189+E194</f>
        <v>93433.18</v>
      </c>
      <c r="F164" s="45">
        <f t="shared" si="26"/>
        <v>89.725506721069294</v>
      </c>
    </row>
    <row r="165" spans="1:6" ht="12.75" customHeight="1" x14ac:dyDescent="0.2">
      <c r="A165" s="63">
        <v>321</v>
      </c>
      <c r="B165" s="64" t="s">
        <v>331</v>
      </c>
      <c r="C165" s="247" t="s">
        <v>332</v>
      </c>
      <c r="D165" s="60">
        <f t="shared" ref="D165:E165" si="33">SUM(D166:D169)</f>
        <v>41456.009999999995</v>
      </c>
      <c r="E165" s="60">
        <f t="shared" si="33"/>
        <v>39642.81</v>
      </c>
      <c r="F165" s="45">
        <f t="shared" si="26"/>
        <v>95.626207153076251</v>
      </c>
    </row>
    <row r="166" spans="1:6" ht="12.75" customHeight="1" x14ac:dyDescent="0.2">
      <c r="A166" s="63">
        <v>3211</v>
      </c>
      <c r="B166" s="64" t="s">
        <v>333</v>
      </c>
      <c r="C166" s="247" t="s">
        <v>334</v>
      </c>
      <c r="D166" s="194">
        <v>8280.5499999999993</v>
      </c>
      <c r="E166" s="194">
        <v>6172.59</v>
      </c>
      <c r="F166" s="45">
        <f t="shared" si="26"/>
        <v>74.543236862285724</v>
      </c>
    </row>
    <row r="167" spans="1:6" ht="12.75" customHeight="1" x14ac:dyDescent="0.2">
      <c r="A167" s="63">
        <v>3212</v>
      </c>
      <c r="B167" s="64" t="s">
        <v>335</v>
      </c>
      <c r="C167" s="247" t="s">
        <v>336</v>
      </c>
      <c r="D167" s="194">
        <v>32980.46</v>
      </c>
      <c r="E167" s="194">
        <v>30376.89</v>
      </c>
      <c r="F167" s="45">
        <f t="shared" si="26"/>
        <v>92.105719568496013</v>
      </c>
    </row>
    <row r="168" spans="1:6" ht="12.75" customHeight="1" x14ac:dyDescent="0.2">
      <c r="A168" s="63">
        <v>3213</v>
      </c>
      <c r="B168" s="64" t="s">
        <v>337</v>
      </c>
      <c r="C168" s="247" t="s">
        <v>338</v>
      </c>
      <c r="D168" s="194">
        <v>195</v>
      </c>
      <c r="E168" s="194">
        <v>3093.33</v>
      </c>
      <c r="F168" s="45">
        <f t="shared" si="26"/>
        <v>1586.323076923077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37792.629999999997</v>
      </c>
      <c r="E170" s="60">
        <f t="shared" si="34"/>
        <v>32345.47</v>
      </c>
      <c r="F170" s="45">
        <f t="shared" si="26"/>
        <v>85.586713599979689</v>
      </c>
    </row>
    <row r="171" spans="1:6" ht="12.75" customHeight="1" x14ac:dyDescent="0.2">
      <c r="A171" s="63">
        <v>3221</v>
      </c>
      <c r="B171" s="64" t="s">
        <v>343</v>
      </c>
      <c r="C171" s="247" t="s">
        <v>344</v>
      </c>
      <c r="D171" s="194">
        <v>18350.39</v>
      </c>
      <c r="E171" s="194">
        <v>14775.82</v>
      </c>
      <c r="F171" s="45">
        <f t="shared" si="26"/>
        <v>80.520468502304311</v>
      </c>
    </row>
    <row r="172" spans="1:6" ht="12.75" customHeight="1" x14ac:dyDescent="0.2">
      <c r="A172" s="63">
        <v>3222</v>
      </c>
      <c r="B172" s="64" t="s">
        <v>345</v>
      </c>
      <c r="C172" s="247" t="s">
        <v>346</v>
      </c>
      <c r="D172" s="194">
        <v>308.27999999999997</v>
      </c>
      <c r="E172" s="194"/>
      <c r="F172" s="45">
        <f t="shared" si="26"/>
        <v>0</v>
      </c>
    </row>
    <row r="173" spans="1:6" ht="12.75" customHeight="1" x14ac:dyDescent="0.2">
      <c r="A173" s="63">
        <v>3223</v>
      </c>
      <c r="B173" s="65" t="s">
        <v>347</v>
      </c>
      <c r="C173" s="247" t="s">
        <v>348</v>
      </c>
      <c r="D173" s="194">
        <v>14133.99</v>
      </c>
      <c r="E173" s="194">
        <v>11720.2</v>
      </c>
      <c r="F173" s="45">
        <f t="shared" si="26"/>
        <v>82.922090648146778</v>
      </c>
    </row>
    <row r="174" spans="1:6" ht="12.75" customHeight="1" x14ac:dyDescent="0.2">
      <c r="A174" s="63">
        <v>3224</v>
      </c>
      <c r="B174" s="65" t="s">
        <v>349</v>
      </c>
      <c r="C174" s="247" t="s">
        <v>350</v>
      </c>
      <c r="D174" s="194">
        <v>2581.9</v>
      </c>
      <c r="E174" s="194">
        <v>1060.06</v>
      </c>
      <c r="F174" s="45">
        <f t="shared" si="26"/>
        <v>41.057360858282657</v>
      </c>
    </row>
    <row r="175" spans="1:6" ht="12.75" customHeight="1" x14ac:dyDescent="0.2">
      <c r="A175" s="63">
        <v>3225</v>
      </c>
      <c r="B175" s="65" t="s">
        <v>351</v>
      </c>
      <c r="C175" s="247" t="s">
        <v>352</v>
      </c>
      <c r="D175" s="194">
        <v>1139.32</v>
      </c>
      <c r="E175" s="194">
        <v>4722.3900000000003</v>
      </c>
      <c r="F175" s="45">
        <f t="shared" si="26"/>
        <v>414.49197767089146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1278.75</v>
      </c>
      <c r="E177" s="194">
        <v>67</v>
      </c>
      <c r="F177" s="45">
        <f t="shared" si="26"/>
        <v>5.239491691104595</v>
      </c>
    </row>
    <row r="178" spans="1:6" ht="12.75" customHeight="1" x14ac:dyDescent="0.2">
      <c r="A178" s="63">
        <v>323</v>
      </c>
      <c r="B178" s="65" t="s">
        <v>357</v>
      </c>
      <c r="C178" s="247" t="s">
        <v>358</v>
      </c>
      <c r="D178" s="60">
        <f t="shared" ref="D178:E178" si="35">SUM(D179:D187)</f>
        <v>17364.39</v>
      </c>
      <c r="E178" s="60">
        <f t="shared" si="35"/>
        <v>14291.319999999998</v>
      </c>
      <c r="F178" s="45">
        <f t="shared" si="26"/>
        <v>82.302459228340282</v>
      </c>
    </row>
    <row r="179" spans="1:6" ht="12.75" customHeight="1" x14ac:dyDescent="0.2">
      <c r="A179" s="63">
        <v>3231</v>
      </c>
      <c r="B179" s="65" t="s">
        <v>359</v>
      </c>
      <c r="C179" s="247" t="s">
        <v>360</v>
      </c>
      <c r="D179" s="194">
        <v>5055.01</v>
      </c>
      <c r="E179" s="194">
        <v>2665.97</v>
      </c>
      <c r="F179" s="45">
        <f t="shared" si="26"/>
        <v>52.739163720744365</v>
      </c>
    </row>
    <row r="180" spans="1:6" ht="12.75" customHeight="1" x14ac:dyDescent="0.2">
      <c r="A180" s="63">
        <v>3232</v>
      </c>
      <c r="B180" s="65" t="s">
        <v>361</v>
      </c>
      <c r="C180" s="247" t="s">
        <v>362</v>
      </c>
      <c r="D180" s="194">
        <v>1382.25</v>
      </c>
      <c r="E180" s="194">
        <v>862.5</v>
      </c>
      <c r="F180" s="45">
        <f t="shared" si="26"/>
        <v>62.398263700488329</v>
      </c>
    </row>
    <row r="181" spans="1:6" ht="12.75" customHeight="1" x14ac:dyDescent="0.2">
      <c r="A181" s="63">
        <v>3233</v>
      </c>
      <c r="B181" s="65" t="s">
        <v>363</v>
      </c>
      <c r="C181" s="247" t="s">
        <v>364</v>
      </c>
      <c r="D181" s="194">
        <v>1027</v>
      </c>
      <c r="E181" s="194">
        <v>167</v>
      </c>
      <c r="F181" s="45">
        <f t="shared" si="26"/>
        <v>16.260954235637783</v>
      </c>
    </row>
    <row r="182" spans="1:6" ht="12.75" customHeight="1" x14ac:dyDescent="0.2">
      <c r="A182" s="63">
        <v>3234</v>
      </c>
      <c r="B182" s="65" t="s">
        <v>365</v>
      </c>
      <c r="C182" s="247" t="s">
        <v>366</v>
      </c>
      <c r="D182" s="194">
        <v>3686.02</v>
      </c>
      <c r="E182" s="194">
        <v>3931.5</v>
      </c>
      <c r="F182" s="45">
        <f t="shared" si="26"/>
        <v>106.65975767901421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4065.7</v>
      </c>
      <c r="E184" s="194">
        <v>3181.9</v>
      </c>
      <c r="F184" s="45">
        <f t="shared" si="26"/>
        <v>78.262045896155655</v>
      </c>
    </row>
    <row r="185" spans="1:6" ht="12.75" customHeight="1" x14ac:dyDescent="0.2">
      <c r="A185" s="63">
        <v>3237</v>
      </c>
      <c r="B185" s="64" t="s">
        <v>371</v>
      </c>
      <c r="C185" s="247" t="s">
        <v>372</v>
      </c>
      <c r="D185" s="194">
        <v>395</v>
      </c>
      <c r="E185" s="194">
        <v>1645</v>
      </c>
      <c r="F185" s="45">
        <f t="shared" si="26"/>
        <v>416.45569620253167</v>
      </c>
    </row>
    <row r="186" spans="1:6" ht="12.75" customHeight="1" x14ac:dyDescent="0.2">
      <c r="A186" s="63">
        <v>3238</v>
      </c>
      <c r="B186" s="64" t="s">
        <v>373</v>
      </c>
      <c r="C186" s="247" t="s">
        <v>374</v>
      </c>
      <c r="D186" s="194">
        <v>1753.41</v>
      </c>
      <c r="E186" s="194">
        <v>1694.57</v>
      </c>
      <c r="F186" s="45">
        <f t="shared" si="26"/>
        <v>96.644253198054059</v>
      </c>
    </row>
    <row r="187" spans="1:6" ht="12.75" customHeight="1" x14ac:dyDescent="0.2">
      <c r="A187" s="63">
        <v>3239</v>
      </c>
      <c r="B187" s="64" t="s">
        <v>375</v>
      </c>
      <c r="C187" s="247" t="s">
        <v>376</v>
      </c>
      <c r="D187" s="194">
        <v>0</v>
      </c>
      <c r="E187" s="194">
        <v>142.88</v>
      </c>
      <c r="F187" s="45" t="str">
        <f t="shared" si="26"/>
        <v>-</v>
      </c>
    </row>
    <row r="188" spans="1:6" ht="12.75" customHeight="1" x14ac:dyDescent="0.2">
      <c r="A188" s="63">
        <v>324</v>
      </c>
      <c r="B188" s="64" t="s">
        <v>377</v>
      </c>
      <c r="C188" s="247" t="s">
        <v>378</v>
      </c>
      <c r="D188" s="194">
        <v>0</v>
      </c>
      <c r="E188" s="194">
        <v>376</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7519.2100000000009</v>
      </c>
      <c r="E194" s="60">
        <f t="shared" si="36"/>
        <v>6777.58</v>
      </c>
      <c r="F194" s="45">
        <f t="shared" si="26"/>
        <v>90.136862782127366</v>
      </c>
    </row>
    <row r="195" spans="1:6" ht="12.75" customHeight="1" x14ac:dyDescent="0.2">
      <c r="A195" s="63">
        <v>3291</v>
      </c>
      <c r="B195" s="183" t="s">
        <v>391</v>
      </c>
      <c r="C195" s="247" t="s">
        <v>392</v>
      </c>
      <c r="D195" s="194">
        <v>70</v>
      </c>
      <c r="E195" s="194">
        <v>70</v>
      </c>
      <c r="F195" s="45">
        <f t="shared" si="26"/>
        <v>100</v>
      </c>
    </row>
    <row r="196" spans="1:6" ht="12.75" customHeight="1" x14ac:dyDescent="0.2">
      <c r="A196" s="63">
        <v>3292</v>
      </c>
      <c r="B196" s="64" t="s">
        <v>393</v>
      </c>
      <c r="C196" s="247" t="s">
        <v>394</v>
      </c>
      <c r="D196" s="194">
        <v>764.19</v>
      </c>
      <c r="E196" s="194">
        <v>1191.23</v>
      </c>
      <c r="F196" s="45">
        <f t="shared" si="26"/>
        <v>155.88139075360837</v>
      </c>
    </row>
    <row r="197" spans="1:6" ht="12.75" customHeight="1" x14ac:dyDescent="0.2">
      <c r="A197" s="63">
        <v>3293</v>
      </c>
      <c r="B197" s="64" t="s">
        <v>395</v>
      </c>
      <c r="C197" s="247" t="s">
        <v>396</v>
      </c>
      <c r="D197" s="194">
        <v>292</v>
      </c>
      <c r="E197" s="194">
        <v>140.1</v>
      </c>
      <c r="F197" s="45">
        <f t="shared" si="26"/>
        <v>47.979452054794521</v>
      </c>
    </row>
    <row r="198" spans="1:6" ht="12.75" customHeight="1" x14ac:dyDescent="0.2">
      <c r="A198" s="63">
        <v>3294</v>
      </c>
      <c r="B198" s="64" t="s">
        <v>397</v>
      </c>
      <c r="C198" s="247" t="s">
        <v>398</v>
      </c>
      <c r="D198" s="194">
        <v>235</v>
      </c>
      <c r="E198" s="194">
        <v>200</v>
      </c>
      <c r="F198" s="45">
        <f t="shared" si="26"/>
        <v>85.106382978723403</v>
      </c>
    </row>
    <row r="199" spans="1:6" ht="12.75" customHeight="1" x14ac:dyDescent="0.2">
      <c r="A199" s="63">
        <v>3295</v>
      </c>
      <c r="B199" s="64" t="s">
        <v>399</v>
      </c>
      <c r="C199" s="247" t="s">
        <v>400</v>
      </c>
      <c r="D199" s="194">
        <v>2764.75</v>
      </c>
      <c r="E199" s="194">
        <v>1470</v>
      </c>
      <c r="F199" s="45">
        <f t="shared" si="26"/>
        <v>53.169364318654488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3393.27</v>
      </c>
      <c r="E201" s="194">
        <v>3706.25</v>
      </c>
      <c r="F201" s="45">
        <f t="shared" si="26"/>
        <v>109.22355132364947</v>
      </c>
    </row>
    <row r="202" spans="1:6" ht="12.75" customHeight="1" x14ac:dyDescent="0.2">
      <c r="A202" s="63">
        <v>34</v>
      </c>
      <c r="B202" s="183" t="s">
        <v>405</v>
      </c>
      <c r="C202" s="247" t="s">
        <v>406</v>
      </c>
      <c r="D202" s="60">
        <f t="shared" ref="D202:E202" si="37">D203+D208+D216</f>
        <v>1204.95</v>
      </c>
      <c r="E202" s="60">
        <f t="shared" si="37"/>
        <v>900.97</v>
      </c>
      <c r="F202" s="45">
        <f t="shared" si="26"/>
        <v>74.772397194904343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1204.95</v>
      </c>
      <c r="E216" s="60">
        <f t="shared" si="40"/>
        <v>900.97</v>
      </c>
      <c r="F216" s="45">
        <f t="shared" si="26"/>
        <v>74.772397194904343</v>
      </c>
    </row>
    <row r="217" spans="1:6" ht="12.75" customHeight="1" x14ac:dyDescent="0.2">
      <c r="A217" s="63">
        <v>3431</v>
      </c>
      <c r="B217" s="182" t="s">
        <v>435</v>
      </c>
      <c r="C217" s="247" t="s">
        <v>436</v>
      </c>
      <c r="D217" s="194">
        <v>1204.95</v>
      </c>
      <c r="E217" s="194">
        <v>900.97</v>
      </c>
      <c r="F217" s="45">
        <f t="shared" si="26"/>
        <v>74.772397194904343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620.94000000000005</v>
      </c>
      <c r="E273" s="60">
        <f t="shared" si="60"/>
        <v>650.95000000000005</v>
      </c>
      <c r="F273" s="45">
        <f t="shared" ref="F273:F277" si="61">IF(D273&lt;&gt;0,IF(E273/D273&gt;=100,"&gt;&gt;100",E273/D273*100),"-")</f>
        <v>104.8329951364061</v>
      </c>
    </row>
    <row r="274" spans="1:6" ht="12.75" customHeight="1" x14ac:dyDescent="0.2">
      <c r="A274" s="63">
        <v>381</v>
      </c>
      <c r="B274" s="64" t="s">
        <v>540</v>
      </c>
      <c r="C274" s="247" t="s">
        <v>541</v>
      </c>
      <c r="D274" s="60">
        <f t="shared" ref="D274:E274" si="62">SUM(D275:D277)</f>
        <v>620.94000000000005</v>
      </c>
      <c r="E274" s="60">
        <f t="shared" si="62"/>
        <v>650.95000000000005</v>
      </c>
      <c r="F274" s="45">
        <f t="shared" si="61"/>
        <v>104.8329951364061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620.94000000000005</v>
      </c>
      <c r="E276" s="194">
        <v>650.95000000000005</v>
      </c>
      <c r="F276" s="45">
        <f t="shared" si="61"/>
        <v>104.8329951364061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1276374.8899999999</v>
      </c>
      <c r="E299" s="60">
        <f>E152-E297+E298</f>
        <v>1217628.5</v>
      </c>
      <c r="F299" s="45">
        <f t="shared" si="68"/>
        <v>95.397403187710793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160011.92999999993</v>
      </c>
      <c r="E301" s="60">
        <f>IF(E299&gt;=E6,E299-E6,0)</f>
        <v>4967.75</v>
      </c>
      <c r="F301" s="45">
        <f t="shared" si="68"/>
        <v>3.1046122623481902</v>
      </c>
    </row>
    <row r="302" spans="1:6" ht="12.75" customHeight="1" x14ac:dyDescent="0.2">
      <c r="A302" s="63">
        <v>92211</v>
      </c>
      <c r="B302" s="64" t="s">
        <v>596</v>
      </c>
      <c r="C302" s="247" t="s">
        <v>597</v>
      </c>
      <c r="D302" s="194">
        <v>11124.16</v>
      </c>
      <c r="E302" s="194">
        <v>0</v>
      </c>
      <c r="F302" s="45">
        <f t="shared" si="68"/>
        <v>0</v>
      </c>
    </row>
    <row r="303" spans="1:6" ht="12.75" customHeight="1" x14ac:dyDescent="0.2">
      <c r="A303" s="63">
        <v>92221</v>
      </c>
      <c r="B303" s="64" t="s">
        <v>598</v>
      </c>
      <c r="C303" s="247" t="s">
        <v>599</v>
      </c>
      <c r="D303" s="194">
        <v>0</v>
      </c>
      <c r="E303" s="194">
        <v>178571.45</v>
      </c>
      <c r="F303" s="45" t="str">
        <f t="shared" si="68"/>
        <v>-</v>
      </c>
    </row>
    <row r="304" spans="1:6" ht="12.75" customHeight="1" x14ac:dyDescent="0.2">
      <c r="A304" s="63">
        <v>96</v>
      </c>
      <c r="B304" s="220" t="s">
        <v>600</v>
      </c>
      <c r="C304" s="247" t="s">
        <v>601</v>
      </c>
      <c r="D304" s="194">
        <v>166279.51</v>
      </c>
      <c r="E304" s="194">
        <v>174099.61</v>
      </c>
      <c r="F304" s="45">
        <f t="shared" si="68"/>
        <v>104.7029847513984</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5848.45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5848.45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5848.45</v>
      </c>
      <c r="E379" s="60">
        <f t="shared" si="92"/>
        <v>0</v>
      </c>
      <c r="F379" s="45">
        <f t="shared" si="72"/>
        <v>0</v>
      </c>
    </row>
    <row r="380" spans="1:6" ht="12.75" customHeight="1" x14ac:dyDescent="0.2">
      <c r="A380" s="63">
        <v>4221</v>
      </c>
      <c r="B380" s="64" t="s">
        <v>647</v>
      </c>
      <c r="C380" s="247" t="s">
        <v>739</v>
      </c>
      <c r="D380" s="194">
        <v>550</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5298.45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5848.45</v>
      </c>
      <c r="E418" s="60">
        <f t="shared" si="102"/>
        <v>0</v>
      </c>
      <c r="F418" s="45">
        <f t="shared" si="72"/>
        <v>0</v>
      </c>
    </row>
    <row r="419" spans="1:6" ht="12.75" customHeight="1" x14ac:dyDescent="0.2">
      <c r="A419" s="63">
        <v>92212</v>
      </c>
      <c r="B419" s="64" t="s">
        <v>796</v>
      </c>
      <c r="C419" s="247" t="s">
        <v>797</v>
      </c>
      <c r="D419" s="194">
        <v>60</v>
      </c>
      <c r="E419" s="194">
        <v>0</v>
      </c>
      <c r="F419" s="45">
        <f t="shared" si="72"/>
        <v>0</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1116362.96</v>
      </c>
      <c r="E422" s="60">
        <f>E6+E308</f>
        <v>1212660.75</v>
      </c>
      <c r="F422" s="45">
        <f t="shared" si="72"/>
        <v>108.62602876039529</v>
      </c>
    </row>
    <row r="423" spans="1:6" ht="12.75" customHeight="1" x14ac:dyDescent="0.2">
      <c r="A423" s="63" t="s">
        <v>581</v>
      </c>
      <c r="B423" s="64" t="s">
        <v>804</v>
      </c>
      <c r="C423" s="247" t="s">
        <v>805</v>
      </c>
      <c r="D423" s="60">
        <f t="shared" ref="D423:E423" si="103">D299+D360</f>
        <v>1282223.3399999999</v>
      </c>
      <c r="E423" s="60">
        <f t="shared" si="103"/>
        <v>1217628.5</v>
      </c>
      <c r="F423" s="45">
        <f t="shared" si="72"/>
        <v>94.962278568412287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165860.37999999989</v>
      </c>
      <c r="E425" s="60">
        <f t="shared" si="105"/>
        <v>4967.75</v>
      </c>
      <c r="F425" s="45">
        <f t="shared" si="72"/>
        <v>2.9951396469729561</v>
      </c>
    </row>
    <row r="426" spans="1:6" ht="12.75" customHeight="1" x14ac:dyDescent="0.2">
      <c r="A426" s="251" t="s">
        <v>810</v>
      </c>
      <c r="B426" s="183" t="s">
        <v>811</v>
      </c>
      <c r="C426" s="252" t="s">
        <v>812</v>
      </c>
      <c r="D426" s="60">
        <f t="shared" ref="D426:E426" si="106">IF(D302-D303+D419-D420&gt;=0,D302-D303+D419-D420,0)</f>
        <v>11184.16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178571.45</v>
      </c>
      <c r="F427" s="45" t="str">
        <f t="shared" si="72"/>
        <v>-</v>
      </c>
    </row>
    <row r="428" spans="1:6" ht="24" x14ac:dyDescent="0.2">
      <c r="A428" s="249" t="s">
        <v>815</v>
      </c>
      <c r="B428" s="243" t="s">
        <v>816</v>
      </c>
      <c r="C428" s="250" t="s">
        <v>817</v>
      </c>
      <c r="D428" s="81">
        <f t="shared" ref="D428:E428" si="108">D304+D421</f>
        <v>166279.51</v>
      </c>
      <c r="E428" s="81">
        <f t="shared" si="108"/>
        <v>174099.61</v>
      </c>
      <c r="F428" s="61">
        <f t="shared" si="72"/>
        <v>104.7029847513984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1116362.96</v>
      </c>
      <c r="E643" s="60">
        <f>E422+E430</f>
        <v>1212660.75</v>
      </c>
      <c r="F643" s="45">
        <f t="shared" si="109"/>
        <v>108.62602876039529</v>
      </c>
    </row>
    <row r="644" spans="1:6" ht="12.75" customHeight="1" x14ac:dyDescent="0.2">
      <c r="A644" s="63" t="s">
        <v>581</v>
      </c>
      <c r="B644" s="64" t="s">
        <v>1237</v>
      </c>
      <c r="C644" s="247" t="s">
        <v>1238</v>
      </c>
      <c r="D644" s="60">
        <f>D423+D535</f>
        <v>1282223.3399999999</v>
      </c>
      <c r="E644" s="60">
        <f>E423+E535</f>
        <v>1217628.5</v>
      </c>
      <c r="F644" s="45">
        <f t="shared" si="109"/>
        <v>94.962278568412287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165860.37999999989</v>
      </c>
      <c r="E646" s="60">
        <f t="shared" si="164"/>
        <v>4967.75</v>
      </c>
      <c r="F646" s="45">
        <f t="shared" si="109"/>
        <v>2.9951396469729561</v>
      </c>
    </row>
    <row r="647" spans="1:6" ht="24" x14ac:dyDescent="0.2">
      <c r="A647" s="251" t="s">
        <v>1243</v>
      </c>
      <c r="B647" s="64" t="s">
        <v>1244</v>
      </c>
      <c r="C647" s="252" t="s">
        <v>1243</v>
      </c>
      <c r="D647" s="60">
        <f>IF(D426-D427+D641-D642&gt;=0,D426-D427+D641-D642,0)</f>
        <v>11184.16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178571.45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154676.21999999988</v>
      </c>
      <c r="E650" s="60">
        <f t="shared" si="166"/>
        <v>183539.20000000001</v>
      </c>
      <c r="F650" s="45">
        <f t="shared" si="109"/>
        <v>118.66025689016719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10817.74</v>
      </c>
      <c r="E653" s="194">
        <v>19695.84</v>
      </c>
      <c r="F653" s="45">
        <f t="shared" ref="F653:F740" si="167">IF(D653&lt;&gt;0,IF(E653/D653&gt;=100,"&gt;&gt;100",E653/D653*100),"-")</f>
        <v>182.06982234736645</v>
      </c>
    </row>
    <row r="654" spans="1:6" ht="12.75" customHeight="1" x14ac:dyDescent="0.2">
      <c r="A654" s="63" t="s">
        <v>1256</v>
      </c>
      <c r="B654" s="64" t="s">
        <v>1257</v>
      </c>
      <c r="C654" s="247" t="s">
        <v>1256</v>
      </c>
      <c r="D654" s="194">
        <v>114095.02</v>
      </c>
      <c r="E654" s="194">
        <v>70011.39</v>
      </c>
      <c r="F654" s="45">
        <f t="shared" si="167"/>
        <v>61.362353939724976</v>
      </c>
    </row>
    <row r="655" spans="1:6" ht="12.75" customHeight="1" x14ac:dyDescent="0.2">
      <c r="A655" s="63" t="s">
        <v>1258</v>
      </c>
      <c r="B655" s="64" t="s">
        <v>1259</v>
      </c>
      <c r="C655" s="247" t="s">
        <v>1258</v>
      </c>
      <c r="D655" s="194">
        <v>110265.2</v>
      </c>
      <c r="E655" s="194">
        <v>79484.84</v>
      </c>
      <c r="F655" s="45">
        <f t="shared" si="167"/>
        <v>72.08515469976021</v>
      </c>
    </row>
    <row r="656" spans="1:6" ht="24" x14ac:dyDescent="0.2">
      <c r="A656" s="63">
        <v>11</v>
      </c>
      <c r="B656" s="64" t="s">
        <v>1260</v>
      </c>
      <c r="C656" s="247" t="s">
        <v>1261</v>
      </c>
      <c r="D656" s="60">
        <f t="shared" ref="D656:E656" si="168">+D653+D654-D655</f>
        <v>14647.560000000012</v>
      </c>
      <c r="E656" s="60">
        <f t="shared" si="168"/>
        <v>10222.39</v>
      </c>
      <c r="F656" s="45">
        <f t="shared" si="167"/>
        <v>69.789029708702273</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76</v>
      </c>
      <c r="E658" s="253">
        <v>83</v>
      </c>
      <c r="F658" s="45">
        <f t="shared" si="167"/>
        <v>109.21052631578947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66</v>
      </c>
      <c r="E660" s="253">
        <v>70</v>
      </c>
      <c r="F660" s="45">
        <f t="shared" si="167"/>
        <v>106.06060606060606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1008700.95</v>
      </c>
      <c r="E683" s="192">
        <v>1111701.23</v>
      </c>
      <c r="F683" s="71">
        <f t="shared" si="167"/>
        <v>110.21118102446519</v>
      </c>
    </row>
    <row r="684" spans="1:6" ht="24" x14ac:dyDescent="0.2">
      <c r="A684" s="70">
        <v>63613</v>
      </c>
      <c r="B684" s="182" t="s">
        <v>1317</v>
      </c>
      <c r="C684" s="278" t="s">
        <v>1318</v>
      </c>
      <c r="D684" s="192">
        <v>10286.91</v>
      </c>
      <c r="E684" s="192">
        <v>7049.73</v>
      </c>
      <c r="F684" s="71">
        <f t="shared" si="167"/>
        <v>68.531074929206142</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5848.45</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2929.71</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32980.46</v>
      </c>
      <c r="E734" s="192">
        <v>30376.89</v>
      </c>
      <c r="F734" s="71">
        <f t="shared" si="167"/>
        <v>92.105719568496013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4065.7</v>
      </c>
      <c r="E736" s="194">
        <v>3181.9</v>
      </c>
      <c r="F736" s="45">
        <f t="shared" si="167"/>
        <v>78.262045896155655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orizontalDpi="300" verticalDpi="300"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203113.51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1239770.5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1135761.3799999999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93293.52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0</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92179.24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1053.78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60.5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10715.6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1240780.8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1142333.58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87330.409999999989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86071.73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1198.18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60.5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11116.81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202103.20999999996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14663.1</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14663.1</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14520.68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14520.68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142.41999999999999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142.41999999999999</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187440.11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174132.78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13307.33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18104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katijana</cp:lastModifiedBy>
  <cp:lastPrinted>2026-07-15T06:30:17Z</cp:lastPrinted>
  <dcterms:created xsi:type="dcterms:W3CDTF">2022-04-01T05:14:30Z</dcterms:created>
  <dcterms:modified xsi:type="dcterms:W3CDTF">2026-07-15T07:39:12Z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